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autoCompressPictures="0" defaultThemeVersion="166925"/>
  <mc:AlternateContent xmlns:mc="http://schemas.openxmlformats.org/markup-compatibility/2006">
    <mc:Choice Requires="x15">
      <x15ac:absPath xmlns:x15ac="http://schemas.microsoft.com/office/spreadsheetml/2010/11/ac" url="M:\IA conso\2021\Activités mensuelles\03-mars\Informations financières\Rolling 9\Rolling 9 externe\Version finale\"/>
    </mc:Choice>
  </mc:AlternateContent>
  <xr:revisionPtr revIDLastSave="0" documentId="13_ncr:1_{7EE97500-7275-4117-A8F3-C47705B6B97C}" xr6:coauthVersionLast="44" xr6:coauthVersionMax="45" xr10:uidLastSave="{00000000-0000-0000-0000-000000000000}"/>
  <bookViews>
    <workbookView xWindow="28680" yWindow="-120" windowWidth="29040" windowHeight="15840" tabRatio="500" xr2:uid="{00000000-000D-0000-FFFF-FFFF00000000}"/>
  </bookViews>
  <sheets>
    <sheet name="Cover page" sheetId="18" r:id="rId1"/>
    <sheet name="General Information" sheetId="1" r:id="rId2"/>
    <sheet name="Table of Contents" sheetId="2" r:id="rId3"/>
    <sheet name="Highlights" sheetId="3" r:id="rId4"/>
    <sheet name="Highlights (2)" sheetId="4" r:id="rId5"/>
    <sheet name="Profitability" sheetId="5" r:id="rId6"/>
    <sheet name="SOE" sheetId="6" r:id="rId7"/>
    <sheet name="Experience &amp; specific items" sheetId="7" r:id="rId8"/>
    <sheet name="Reported EPS and core EPS recon" sheetId="8" r:id="rId9"/>
    <sheet name="Business Growth" sheetId="9" r:id="rId10"/>
    <sheet name="Invested Assets" sheetId="10" r:id="rId11"/>
    <sheet name="Capitalisation" sheetId="11" r:id="rId12"/>
    <sheet name="Sensitivity" sheetId="12" r:id="rId13"/>
    <sheet name="Share information" sheetId="13" r:id="rId14"/>
    <sheet name="Income Statements" sheetId="14" r:id="rId15"/>
    <sheet name="Comprehensive Income" sheetId="15" r:id="rId16"/>
    <sheet name="Balance Sheet" sheetId="16" r:id="rId17"/>
    <sheet name="Glossary" sheetId="17" r:id="rId18"/>
  </sheets>
  <definedNames>
    <definedName name="_xlnm.Print_Area" localSheetId="9">'Business Growth'!$A$1:$W$156</definedName>
    <definedName name="_xlnm.Print_Area" localSheetId="0">'Cover page'!$A$1:$O$52</definedName>
    <definedName name="_xlnm.Print_Area" localSheetId="6">SOE!$A$1:$W$235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2" i="16" l="1"/>
  <c r="D32" i="16"/>
  <c r="C32" i="16"/>
  <c r="B32" i="16"/>
  <c r="B31" i="16"/>
  <c r="E4" i="16"/>
  <c r="D4" i="16"/>
  <c r="C4" i="16"/>
  <c r="B4" i="16"/>
  <c r="B3" i="16"/>
  <c r="E36" i="15"/>
  <c r="D36" i="15"/>
  <c r="C36" i="15"/>
  <c r="B36" i="15"/>
  <c r="B35" i="15"/>
  <c r="E4" i="15"/>
  <c r="D4" i="15"/>
  <c r="C4" i="15"/>
  <c r="B4" i="15"/>
  <c r="E4" i="14"/>
  <c r="D4" i="14"/>
  <c r="C4" i="14"/>
  <c r="B4" i="14"/>
  <c r="E36" i="13"/>
  <c r="D36" i="13"/>
  <c r="C36" i="13"/>
  <c r="B36" i="13"/>
  <c r="E3" i="13"/>
  <c r="D3" i="13"/>
  <c r="C3" i="13"/>
  <c r="B3" i="13"/>
  <c r="E3" i="12"/>
  <c r="D3" i="12"/>
  <c r="C3" i="12"/>
  <c r="B3" i="12"/>
  <c r="E37" i="11"/>
  <c r="D37" i="11"/>
  <c r="C37" i="11"/>
  <c r="B37" i="11"/>
  <c r="E3" i="11"/>
  <c r="D3" i="11"/>
  <c r="C3" i="11"/>
  <c r="B3" i="11"/>
  <c r="E106" i="10"/>
  <c r="D106" i="10"/>
  <c r="C106" i="10"/>
  <c r="B106" i="10"/>
  <c r="B105" i="10"/>
  <c r="E60" i="10"/>
  <c r="D60" i="10"/>
  <c r="C60" i="10"/>
  <c r="B60" i="10"/>
  <c r="B59" i="10"/>
  <c r="E33" i="10"/>
  <c r="D33" i="10"/>
  <c r="C33" i="10"/>
  <c r="B33" i="10"/>
  <c r="B32" i="10"/>
  <c r="E3" i="10"/>
  <c r="D3" i="10"/>
  <c r="C3" i="10"/>
  <c r="B3" i="10"/>
  <c r="L2" i="10"/>
  <c r="G2" i="10"/>
  <c r="B2" i="10"/>
  <c r="W121" i="9"/>
  <c r="U121" i="9"/>
  <c r="T121" i="9"/>
  <c r="S121" i="9"/>
  <c r="R121" i="9"/>
  <c r="Q121" i="9"/>
  <c r="O121" i="9"/>
  <c r="N121" i="9"/>
  <c r="M121" i="9"/>
  <c r="L121" i="9"/>
  <c r="J121" i="9"/>
  <c r="I121" i="9"/>
  <c r="H121" i="9"/>
  <c r="G121" i="9"/>
  <c r="E121" i="9"/>
  <c r="D121" i="9"/>
  <c r="C121" i="9"/>
  <c r="B121" i="9"/>
  <c r="D97" i="9"/>
  <c r="C97" i="9"/>
  <c r="B97" i="9"/>
  <c r="E57" i="9"/>
  <c r="D57" i="9"/>
  <c r="C57" i="9"/>
  <c r="B57" i="9"/>
  <c r="W42" i="9"/>
  <c r="W44" i="9"/>
  <c r="U42" i="9"/>
  <c r="U44" i="9"/>
  <c r="S42" i="9"/>
  <c r="S44" i="9"/>
  <c r="Q42" i="9"/>
  <c r="Q44" i="9"/>
  <c r="O42" i="9"/>
  <c r="O44" i="9"/>
  <c r="N42" i="9"/>
  <c r="N44" i="9"/>
  <c r="M42" i="9"/>
  <c r="M44" i="9"/>
  <c r="L42" i="9"/>
  <c r="L44" i="9"/>
  <c r="J42" i="9"/>
  <c r="J44" i="9"/>
  <c r="I42" i="9"/>
  <c r="I44" i="9"/>
  <c r="H42" i="9"/>
  <c r="H44" i="9"/>
  <c r="G42" i="9"/>
  <c r="G44" i="9"/>
  <c r="E42" i="9"/>
  <c r="E44" i="9"/>
  <c r="D42" i="9"/>
  <c r="D44" i="9"/>
  <c r="C42" i="9"/>
  <c r="C44" i="9"/>
  <c r="B42" i="9"/>
  <c r="B44" i="9"/>
  <c r="E3" i="9"/>
  <c r="D3" i="9"/>
  <c r="C3" i="9"/>
  <c r="B3" i="9"/>
  <c r="E3" i="8"/>
  <c r="D3" i="8"/>
  <c r="C3" i="8"/>
  <c r="B3" i="8"/>
  <c r="E3" i="7"/>
  <c r="D3" i="7"/>
  <c r="C3" i="7"/>
  <c r="B3" i="7"/>
  <c r="E177" i="6"/>
  <c r="D177" i="6"/>
  <c r="C177" i="6"/>
  <c r="B177" i="6"/>
  <c r="E79" i="6"/>
  <c r="D79" i="6"/>
  <c r="C79" i="6"/>
  <c r="B79" i="6"/>
  <c r="H49" i="3"/>
  <c r="D49" i="3"/>
  <c r="H48" i="3"/>
  <c r="D48" i="3"/>
  <c r="H47" i="3"/>
  <c r="D47" i="3"/>
  <c r="H46" i="3"/>
  <c r="D46" i="3"/>
  <c r="H45" i="3"/>
  <c r="D45" i="3"/>
  <c r="H43" i="3"/>
  <c r="D43" i="3"/>
  <c r="H42" i="3"/>
  <c r="D42" i="3"/>
  <c r="H41" i="3"/>
  <c r="D41" i="3"/>
  <c r="H40" i="3"/>
  <c r="D40" i="3"/>
  <c r="H38" i="3"/>
  <c r="D38" i="3"/>
  <c r="H36" i="3"/>
  <c r="D36" i="3"/>
  <c r="H35" i="3"/>
  <c r="H33" i="3"/>
  <c r="D33" i="3"/>
  <c r="H32" i="3"/>
  <c r="D32" i="3"/>
  <c r="H31" i="3"/>
  <c r="D31" i="3"/>
  <c r="H30" i="3"/>
  <c r="D30" i="3"/>
  <c r="H29" i="3"/>
  <c r="D29" i="3"/>
  <c r="H28" i="3"/>
  <c r="D28" i="3"/>
  <c r="J27" i="3"/>
  <c r="C27" i="3"/>
  <c r="B27" i="3"/>
  <c r="D27" i="3"/>
  <c r="H26" i="3"/>
  <c r="D26" i="3"/>
  <c r="H25" i="3"/>
  <c r="D25" i="3"/>
  <c r="H24" i="3"/>
  <c r="D24" i="3"/>
  <c r="H23" i="3"/>
  <c r="D23" i="3"/>
  <c r="H21" i="3"/>
  <c r="D21" i="3"/>
  <c r="H17" i="3"/>
  <c r="D17" i="3"/>
  <c r="H16" i="3"/>
  <c r="D16" i="3"/>
  <c r="H15" i="3"/>
  <c r="D15" i="3"/>
  <c r="H13" i="3"/>
  <c r="D13" i="3"/>
  <c r="H12" i="3"/>
  <c r="D12" i="3"/>
  <c r="H11" i="3"/>
  <c r="D11" i="3"/>
  <c r="H8" i="3"/>
  <c r="D8" i="3"/>
  <c r="H6" i="3"/>
  <c r="D6" i="3"/>
  <c r="H5" i="3"/>
  <c r="D5" i="3"/>
</calcChain>
</file>

<file path=xl/sharedStrings.xml><?xml version="1.0" encoding="utf-8"?>
<sst xmlns="http://schemas.openxmlformats.org/spreadsheetml/2006/main" count="1455" uniqueCount="669">
  <si>
    <t>GENERAL INFORMATION</t>
  </si>
  <si>
    <r>
      <rPr>
        <sz val="7"/>
        <color rgb="FF000000"/>
        <rFont val="Arial"/>
        <family val="2"/>
      </rPr>
      <t xml:space="preserve">iA Financial Group is one of the largest insurance and wealth management groups in Canada, with operations in the United States. Founded in 1892, </t>
    </r>
    <r>
      <rPr>
        <sz val="7"/>
        <color rgb="FF000000"/>
        <rFont val="Arial"/>
        <family val="2"/>
      </rPr>
      <t>it is an important Canadian public company</t>
    </r>
    <r>
      <rPr>
        <sz val="7"/>
        <color rgb="FF000000"/>
        <rFont val="Arial"/>
        <family val="2"/>
      </rPr>
      <t xml:space="preserve"> and is listed on the Toronto Stock Exchange under the ticker symbols IAG (common shares) and IAF (preferred shares). iA Financial Group serves over four million clients, employs more than </t>
    </r>
    <r>
      <rPr>
        <sz val="7"/>
        <color rgb="FF000000"/>
        <rFont val="Arial"/>
        <family val="2"/>
      </rPr>
      <t>8</t>
    </r>
    <r>
      <rPr>
        <sz val="7"/>
        <color rgb="FF000000"/>
        <rFont val="Arial"/>
        <family val="2"/>
      </rPr>
      <t>,</t>
    </r>
    <r>
      <rPr>
        <sz val="7"/>
        <color rgb="FF000000"/>
        <rFont val="Arial"/>
        <family val="2"/>
      </rPr>
      <t>0</t>
    </r>
    <r>
      <rPr>
        <sz val="7"/>
        <color rgb="FF000000"/>
        <rFont val="Arial"/>
        <family val="2"/>
      </rPr>
      <t xml:space="preserve">00 people and is backed by a network of some 25,000 advisors.
</t>
    </r>
    <r>
      <rPr>
        <sz val="9"/>
        <color rgb="FF000000"/>
        <rFont val="Calibri"/>
        <family val="2"/>
      </rPr>
      <t/>
    </r>
  </si>
  <si>
    <t>iA Financial Corporation Inc. (“iA Financial Corporation” or the “Company”) became the parent company of Industrial Alliance Insurance and Financial Services Inc. (“iA Insurance”) as of January 1, 2019, pursuant to a plan of arrangement. Under the terms of the arrangement, iA Financial Corporation is a “successor issuer”. Certain information related to the operations of iA Insurance is presented separately in this document.</t>
  </si>
  <si>
    <t>Head Office</t>
  </si>
  <si>
    <t>Shareholder Services</t>
  </si>
  <si>
    <t>iA Financial Group</t>
  </si>
  <si>
    <t>For questions regarding share accounts, dividends, changes of address</t>
  </si>
  <si>
    <t>1080 Grande Allée West</t>
  </si>
  <si>
    <t>an ownership and other related matters, contact our transfer agent:</t>
  </si>
  <si>
    <t>PO Box 1907, Station Terminus</t>
  </si>
  <si>
    <t>Computershare Investor Services Inc.</t>
  </si>
  <si>
    <t>Quebec City, QC  G1K 7M3</t>
  </si>
  <si>
    <t>Telephone: 514-982-7555</t>
  </si>
  <si>
    <t>Telephone: 418-684-5000</t>
  </si>
  <si>
    <t>Toll-free: 1-877-684-5000</t>
  </si>
  <si>
    <t>Toll-free: 1-800-463-6236</t>
  </si>
  <si>
    <t>ia@computershare.com</t>
  </si>
  <si>
    <r>
      <rPr>
        <u/>
        <sz val="7"/>
        <color rgb="FF0000FF"/>
        <rFont val="Arial"/>
        <family val="2"/>
      </rPr>
      <t>ia.ca</t>
    </r>
  </si>
  <si>
    <t>Investor Relations</t>
  </si>
  <si>
    <t>Stock Exchange Listing</t>
  </si>
  <si>
    <t>For analysts, portfolio managers and investors requesting financial</t>
  </si>
  <si>
    <t>The common shares of iA Financial Corporation Inc. are listed</t>
  </si>
  <si>
    <t>information, contact our Investor Relations Department:</t>
  </si>
  <si>
    <t>on the Toronto Stock Exchange under the stock symbol IAG.</t>
  </si>
  <si>
    <t>Telephone: 418-684-5000, ext. 105862</t>
  </si>
  <si>
    <t>Toll-free: 1-800-463-6236, ext. 105862</t>
  </si>
  <si>
    <t>The preferred shares of Industrial Alliance Insurance and Financial Services Inc.</t>
  </si>
  <si>
    <t>Fax: 418-684-5192</t>
  </si>
  <si>
    <t>are listed on the Toronto Stock Exchange under the stock symbol IAF.</t>
  </si>
  <si>
    <t>investors@ia.ca</t>
  </si>
  <si>
    <t xml:space="preserve">Dividend Reinvestment and Share Purchase Plan </t>
  </si>
  <si>
    <t>Next Reporting Dates</t>
  </si>
  <si>
    <t>Computershare Trust Company of Canada</t>
  </si>
  <si>
    <t>2021 Second quarter - July 29, 2021</t>
  </si>
  <si>
    <t>2021 Third quarter - November 2, 2021</t>
  </si>
  <si>
    <t>2021 Fourth quarter - February 17, 2022</t>
  </si>
  <si>
    <t>General information</t>
  </si>
  <si>
    <t>Credit Ratings</t>
  </si>
  <si>
    <t>For information on upcoming earnings releases, investor</t>
  </si>
  <si>
    <t>iA Financial Corporation Inc.</t>
  </si>
  <si>
    <t>conferences and disclosure documents consult our</t>
  </si>
  <si>
    <t>Issuer credit rating</t>
  </si>
  <si>
    <r>
      <rPr>
        <sz val="7"/>
        <color rgb="FF000000"/>
        <rFont val="Arial"/>
        <family val="2"/>
      </rPr>
      <t xml:space="preserve">website at ia.ca, under </t>
    </r>
    <r>
      <rPr>
        <i/>
        <sz val="7"/>
        <color rgb="FF000000"/>
        <rFont val="Arial"/>
        <family val="2"/>
      </rPr>
      <t>About iA</t>
    </r>
    <r>
      <rPr>
        <sz val="7"/>
        <color rgb="FF000000"/>
        <rFont val="Arial"/>
        <family val="2"/>
      </rPr>
      <t xml:space="preserve">, in the </t>
    </r>
    <r>
      <rPr>
        <i/>
        <sz val="7"/>
        <color rgb="FF000000"/>
        <rFont val="Arial"/>
        <family val="2"/>
      </rPr>
      <t>Investor Relations</t>
    </r>
    <r>
      <rPr>
        <sz val="7"/>
        <color rgb="FF000000"/>
        <rFont val="Arial"/>
        <family val="2"/>
      </rPr>
      <t xml:space="preserve"> section.</t>
    </r>
  </si>
  <si>
    <t>S&amp;P: A</t>
  </si>
  <si>
    <t xml:space="preserve">DBRS: A </t>
  </si>
  <si>
    <t>Industrial Alliance Insurance and Financial Services Inc.</t>
  </si>
  <si>
    <t>Financial strength rating</t>
  </si>
  <si>
    <t>S&amp;P: AA-</t>
  </si>
  <si>
    <t>DBRS: AA (low)</t>
  </si>
  <si>
    <t>A.M. Best: A+ (Superior)</t>
  </si>
  <si>
    <t>TABLE OF CONTENTS</t>
  </si>
  <si>
    <r>
      <rPr>
        <b/>
        <sz val="7"/>
        <color rgb="FF003EA5"/>
        <rFont val="Calibri"/>
        <family val="2"/>
      </rPr>
      <t>HIGHLIGHTS</t>
    </r>
  </si>
  <si>
    <r>
      <rPr>
        <b/>
        <sz val="7"/>
        <color rgb="FF003EA5"/>
        <rFont val="Calibri"/>
        <family val="2"/>
      </rPr>
      <t>PROFITABILITY</t>
    </r>
  </si>
  <si>
    <t>SOURCES OF EARNINGS - CORE - CONSOLIDATED...................................................................................................................</t>
  </si>
  <si>
    <t>SOURCES OF EARNINGS - CONSOLIDATED................................................................................................................................................</t>
  </si>
  <si>
    <r>
      <rPr>
        <b/>
        <sz val="7"/>
        <color rgb="FF003EA5"/>
        <rFont val="Calibri"/>
        <family val="2"/>
      </rPr>
      <t>SOURCES OF EARNINGS BY LINE OF BUSINESS</t>
    </r>
  </si>
  <si>
    <r>
      <rPr>
        <b/>
        <sz val="7"/>
        <color rgb="FF003EA5"/>
        <rFont val="Calibri"/>
        <family val="2"/>
      </rPr>
      <t>EXPERIENCE AND SPECIFIC ITEMS</t>
    </r>
  </si>
  <si>
    <t>REPORTED EPS AND CORE EPS RECONCILIATION ..................................................................................................................................</t>
  </si>
  <si>
    <r>
      <rPr>
        <b/>
        <sz val="7"/>
        <color rgb="FF003EA5"/>
        <rFont val="Calibri"/>
        <family val="2"/>
      </rPr>
      <t>BUSINESS GROWTH</t>
    </r>
  </si>
  <si>
    <r>
      <rPr>
        <b/>
        <sz val="7"/>
        <color rgb="FF003EA5"/>
        <rFont val="Calibri"/>
        <family val="2"/>
      </rPr>
      <t>INVESTED ASSETS</t>
    </r>
  </si>
  <si>
    <r>
      <rPr>
        <b/>
        <sz val="7"/>
        <color rgb="FF003EA5"/>
        <rFont val="Calibri"/>
        <family val="2"/>
      </rPr>
      <t>SOLVENCY AND CAPITALIZATION</t>
    </r>
  </si>
  <si>
    <r>
      <rPr>
        <b/>
        <sz val="7"/>
        <color rgb="FF003EA5"/>
        <rFont val="Calibri"/>
        <family val="2"/>
      </rPr>
      <t>MACROECONOMIC SENSITIVITY</t>
    </r>
  </si>
  <si>
    <r>
      <rPr>
        <b/>
        <sz val="7"/>
        <color rgb="FF003EA5"/>
        <rFont val="Calibri"/>
        <family val="2"/>
      </rPr>
      <t>SHARE INFORMATION</t>
    </r>
  </si>
  <si>
    <r>
      <rPr>
        <b/>
        <sz val="7"/>
        <color rgb="FF003EA5"/>
        <rFont val="Calibri"/>
        <family val="2"/>
      </rPr>
      <t>CONSOLIDATED FINANCIAL STATEMENTS</t>
    </r>
  </si>
  <si>
    <r>
      <rPr>
        <b/>
        <sz val="7"/>
        <color rgb="FF003EA5"/>
        <rFont val="Calibri"/>
        <family val="2"/>
      </rPr>
      <t>GLOSSARY</t>
    </r>
  </si>
  <si>
    <t>Basis of Presentation</t>
  </si>
  <si>
    <t>All amounts in this document are presented on an IFRS basis unless otherwise indicated and except for some specific measures (see Non-IFRS Financial Information below).</t>
  </si>
  <si>
    <t>Amounts are expressed in millions of Canadian dollars unless otherwise indicated.</t>
  </si>
  <si>
    <t>Certain prior period amounts have been reclassified to conform to the current period's presentation.</t>
  </si>
  <si>
    <t>Non-IFRS Financial Information</t>
  </si>
  <si>
    <t>iA Financial Corporation reports its financial results and statements in accordance with International Financial Reporting Standards (IFRS). It also publishes certain financial measures that are not based on IFRS (non-IFRS). A financial measure is considered a non-IFRS measure for Canadian securities law purposes if it is presented other than in accordance with the generally accepted accounting principles used for the Company’s audited financial statements. These non-IFRS financial measures are often accompanied by and reconciled with IFRS financial measures. For certain non-IFRS financial measures, there are no directly comparable amounts under IFRS. The Company believes that these non-IFRS financial measures provide additional information to better understand the Company’s financial results and assess its growth and earnings potential, and that they facilitate comparison of the quarterly and full-year results of the Company’s ongoing operations. Since non-IFRS financial measures do not have standardized definitions and meaning, they may differ from the non-IFRS financial measures used by other institutions and should not be viewed as an alternative to measures of financial performance determined in accordance with IFRS. The Company strongly encourages investors to review its financial statements and other publicly-filed reports in their entirety and not to rely on any single financial measure.</t>
  </si>
  <si>
    <t xml:space="preserve">Non-IFRS financial measures published by iA Financial Corporation include, but are not limited to: return on common shareholders’ equity (ROE), core earnings per common share (core EPS), core return on common shareholders’ equity (core ROE), sales, net sales, assets under management (AUM), assets under administration (AUA), premium equivalents, deposits, sources of earnings measures (expected profit on in-force, experience gains and losses, impact of new business (strain), changes in assumptions, management actions and income on capital), capital, solvency ratio, interest rate and equity market sensitivities, loan originations, finance receivables and average credit loss rate on car loans. </t>
  </si>
  <si>
    <t>HIGHLIGHTS</t>
  </si>
  <si>
    <t>Three months ended March 31</t>
  </si>
  <si>
    <t>Twelve months ended December 31</t>
  </si>
  <si>
    <t>(In millions of dollars, unless otherwise indicated)</t>
  </si>
  <si>
    <t>2021</t>
  </si>
  <si>
    <t>2020</t>
  </si>
  <si>
    <t>Variation</t>
  </si>
  <si>
    <t>PROFITABILITY</t>
  </si>
  <si>
    <t>Net income attributed to shareholders</t>
  </si>
  <si>
    <t>Redemption premium on preferred shares issued by a subsidiary</t>
  </si>
  <si>
    <t>Net income attributed to common shareholders</t>
  </si>
  <si>
    <t>Earnings per common share</t>
  </si>
  <si>
    <t>Basic</t>
  </si>
  <si>
    <t>Diluted</t>
  </si>
  <si>
    <t>Diluted, core¹</t>
  </si>
  <si>
    <t>Return on common shareholders' equity¹</t>
  </si>
  <si>
    <t>Quarter annualized</t>
  </si>
  <si>
    <t>Trailing 12 months</t>
  </si>
  <si>
    <t>Trailing 12 months, core</t>
  </si>
  <si>
    <t>BUSINESS GROWTH</t>
  </si>
  <si>
    <t>Sales by line of business¹</t>
  </si>
  <si>
    <t>Individual Insurance</t>
  </si>
  <si>
    <t>Individual Wealth Management</t>
  </si>
  <si>
    <t>General fund</t>
  </si>
  <si>
    <t>Segregated funds</t>
  </si>
  <si>
    <t>Mutual funds</t>
  </si>
  <si>
    <t>Group Insurance</t>
  </si>
  <si>
    <t>Employee Plans</t>
  </si>
  <si>
    <t>Dealer Services - Creditor Insurance</t>
  </si>
  <si>
    <t>Dealer Services - P&amp;C</t>
  </si>
  <si>
    <t>Non-Prime Loan originations</t>
  </si>
  <si>
    <t>Special Markets</t>
  </si>
  <si>
    <t>Group Savings and Retirement</t>
  </si>
  <si>
    <r>
      <rPr>
        <sz val="6"/>
        <color rgb="FF000000"/>
        <rFont val="Arial"/>
        <family val="2"/>
      </rPr>
      <t>Dealer Services - P&amp;C</t>
    </r>
  </si>
  <si>
    <t>General Insurance</t>
  </si>
  <si>
    <r>
      <rPr>
        <sz val="6"/>
        <color rgb="FF000000"/>
        <rFont val="Arial"/>
        <family val="2"/>
      </rPr>
      <t>General Insurance</t>
    </r>
    <r>
      <rPr>
        <vertAlign val="superscript"/>
        <sz val="6"/>
        <color rgb="FF000000"/>
        <rFont val="Arial"/>
        <family val="2"/>
      </rPr>
      <t>2</t>
    </r>
  </si>
  <si>
    <t>Net premiums, premium equivalent and deposits by line of business</t>
  </si>
  <si>
    <t>US Operations</t>
  </si>
  <si>
    <t xml:space="preserve">Dealer Services - P&amp;C </t>
  </si>
  <si>
    <t>Total</t>
  </si>
  <si>
    <t>Assets under management and administration</t>
  </si>
  <si>
    <t>¹ Non-IFRS measures. See glossary at the end of this document for definitions.</t>
  </si>
  <si>
    <r>
      <rPr>
        <vertAlign val="superscript"/>
        <sz val="6"/>
        <color rgb="FF000000"/>
        <rFont val="Arial"/>
        <family val="2"/>
      </rPr>
      <t>2</t>
    </r>
    <r>
      <rPr>
        <sz val="6"/>
        <color rgb="FF000000"/>
        <rFont val="Arial"/>
        <family val="2"/>
      </rPr>
      <t xml:space="preserve"> Includes iA Auto and Home premiums, other activities that have no link with key segments and some minor consolidation adjustments.</t>
    </r>
  </si>
  <si>
    <t>HIGHLIGHTS (continued)</t>
  </si>
  <si>
    <t>March 31, 2021</t>
  </si>
  <si>
    <t>March 31, 2020</t>
  </si>
  <si>
    <t>QUALITY OF INVESTMENTS</t>
  </si>
  <si>
    <t>Impaired investments and provisions (excluding insured loans)</t>
  </si>
  <si>
    <t>Net impaired investments</t>
  </si>
  <si>
    <t>Net impaired investments as a % of investment portfolio</t>
  </si>
  <si>
    <t>Provisions for impaired investments (specific)</t>
  </si>
  <si>
    <t>As a % of gross impaired investments</t>
  </si>
  <si>
    <t>Bonds</t>
  </si>
  <si>
    <t>Rated BB and lower</t>
  </si>
  <si>
    <t>Mortgages</t>
  </si>
  <si>
    <t>Delinquency rate</t>
  </si>
  <si>
    <t>Occupancy rate on investment properties</t>
  </si>
  <si>
    <t xml:space="preserve">SOLVENCY RATIO CARLI¹ </t>
  </si>
  <si>
    <r>
      <rPr>
        <b/>
        <sz val="6"/>
        <color rgb="FF000000"/>
        <rFont val="Arial"/>
        <family val="2"/>
      </rPr>
      <t>BOOK VALUE PER OUTSTANDING COMMON SHARE</t>
    </r>
  </si>
  <si>
    <t>¹ Non-IFRS measures. See glossary at the end of this document for definition.</t>
  </si>
  <si>
    <t>Q4</t>
  </si>
  <si>
    <t>Q3</t>
  </si>
  <si>
    <t>Q2</t>
  </si>
  <si>
    <t>Q1</t>
  </si>
  <si>
    <t>YTD</t>
  </si>
  <si>
    <t>Annual</t>
  </si>
  <si>
    <t>Net income</t>
  </si>
  <si>
    <t>Net income attributed to participating policyholders</t>
  </si>
  <si>
    <t>Redemption premium on preferred shares</t>
  </si>
  <si>
    <r>
      <rPr>
        <sz val="6"/>
        <color rgb="FF000000"/>
        <rFont val="Arial"/>
        <family val="2"/>
      </rPr>
      <t>Diluted, core</t>
    </r>
    <r>
      <rPr>
        <vertAlign val="superscript"/>
        <sz val="6"/>
        <color rgb="FF000000"/>
        <rFont val="Arial"/>
        <family val="2"/>
      </rPr>
      <t>1</t>
    </r>
  </si>
  <si>
    <r>
      <rPr>
        <b/>
        <sz val="6"/>
        <color rgb="FF000000"/>
        <rFont val="Arial"/>
        <family val="2"/>
      </rPr>
      <t>Return on common shareholders' equity</t>
    </r>
    <r>
      <rPr>
        <b/>
        <vertAlign val="superscript"/>
        <sz val="6"/>
        <color rgb="FF000000"/>
        <rFont val="Arial"/>
        <family val="2"/>
      </rPr>
      <t>1,</t>
    </r>
    <r>
      <rPr>
        <b/>
        <vertAlign val="superscript"/>
        <sz val="6"/>
        <color rgb="FF000000"/>
        <rFont val="Arial"/>
        <family val="2"/>
      </rPr>
      <t xml:space="preserve">2
</t>
    </r>
    <r>
      <rPr>
        <b/>
        <vertAlign val="superscript"/>
        <sz val="8"/>
        <color rgb="FF000000"/>
        <rFont val="Calibri"/>
        <family val="2"/>
      </rPr>
      <t/>
    </r>
  </si>
  <si>
    <t>N/A</t>
  </si>
  <si>
    <t>Net income attributed to common shareholders by line of business</t>
  </si>
  <si>
    <r>
      <rPr>
        <vertAlign val="superscript"/>
        <sz val="6"/>
        <color rgb="FF000000"/>
        <rFont val="Arial"/>
        <family val="2"/>
      </rPr>
      <t>2</t>
    </r>
    <r>
      <rPr>
        <sz val="6"/>
        <color rgb="FF000000"/>
        <rFont val="Arial"/>
        <family val="2"/>
      </rPr>
      <t xml:space="preserve"> In Q4-2019, an adjustment has been made retroactively to January 1, 2018 transferring $7 from retained earnings to the participating policyholders' accounts.
</t>
    </r>
    <r>
      <rPr>
        <sz val="6"/>
        <color rgb="FF000000"/>
        <rFont val="Arial"/>
        <family val="2"/>
      </rPr>
      <t/>
    </r>
  </si>
  <si>
    <t>SOURCES OF EARNINGS - CORE - CONSOLIDATED</t>
  </si>
  <si>
    <r>
      <rPr>
        <sz val="6"/>
        <color rgb="FF000000"/>
        <rFont val="Arial"/>
        <family val="2"/>
      </rPr>
      <t>Core operating profit (loss)</t>
    </r>
    <r>
      <rPr>
        <vertAlign val="superscript"/>
        <sz val="6"/>
        <color rgb="FF000000"/>
        <rFont val="Arial"/>
        <family val="2"/>
      </rPr>
      <t>1</t>
    </r>
  </si>
  <si>
    <t>Expected profit on in-force</t>
  </si>
  <si>
    <t>Experience gain (loss)</t>
  </si>
  <si>
    <t>Impact of new business (strain)</t>
  </si>
  <si>
    <t>Changes in assumptions and management actions</t>
  </si>
  <si>
    <r>
      <rPr>
        <sz val="6"/>
        <color rgb="FF000000"/>
        <rFont val="Arial"/>
        <family val="2"/>
      </rPr>
      <t>Core income on capital</t>
    </r>
    <r>
      <rPr>
        <vertAlign val="superscript"/>
        <sz val="6"/>
        <color rgb="FF000000"/>
        <rFont val="Arial"/>
        <family val="2"/>
      </rPr>
      <t>1</t>
    </r>
  </si>
  <si>
    <r>
      <rPr>
        <sz val="6"/>
        <color rgb="FF000000"/>
        <rFont val="Arial"/>
        <family val="2"/>
      </rPr>
      <t>Core income (loss) before income taxes</t>
    </r>
    <r>
      <rPr>
        <vertAlign val="superscript"/>
        <sz val="6"/>
        <color rgb="FF000000"/>
        <rFont val="Arial"/>
        <family val="2"/>
      </rPr>
      <t>1</t>
    </r>
  </si>
  <si>
    <r>
      <rPr>
        <sz val="6"/>
        <color rgb="FF000000"/>
        <rFont val="Arial"/>
        <family val="2"/>
      </rPr>
      <t>Core income taxes</t>
    </r>
    <r>
      <rPr>
        <vertAlign val="superscript"/>
        <sz val="6"/>
        <color rgb="FF000000"/>
        <rFont val="Arial"/>
        <family val="2"/>
      </rPr>
      <t>1</t>
    </r>
  </si>
  <si>
    <r>
      <rPr>
        <sz val="6"/>
        <color rgb="FF000000"/>
        <rFont val="Arial"/>
        <family val="2"/>
      </rPr>
      <t>Core net income (loss) attributed to shareholders</t>
    </r>
    <r>
      <rPr>
        <vertAlign val="superscript"/>
        <sz val="6"/>
        <color rgb="FF000000"/>
        <rFont val="Arial"/>
        <family val="2"/>
      </rPr>
      <t>1</t>
    </r>
  </si>
  <si>
    <r>
      <rPr>
        <sz val="6"/>
        <color rgb="FF000000"/>
        <rFont val="Arial"/>
        <family val="2"/>
      </rPr>
      <t>Core net income (loss) attributed to common shareholders</t>
    </r>
    <r>
      <rPr>
        <vertAlign val="superscript"/>
        <sz val="6"/>
        <color rgb="FF000000"/>
        <rFont val="Arial"/>
        <family val="2"/>
      </rPr>
      <t>1</t>
    </r>
  </si>
  <si>
    <r>
      <rPr>
        <vertAlign val="superscript"/>
        <sz val="6"/>
        <color rgb="FF000000"/>
        <rFont val="Arial"/>
        <family val="2"/>
      </rPr>
      <t>1</t>
    </r>
    <r>
      <rPr>
        <sz val="6"/>
        <color rgb="FF000000"/>
        <rFont val="Arial"/>
        <family val="2"/>
      </rPr>
      <t xml:space="preserve"> Non-IFRS measures. See glossary at the end of this document for definitions.</t>
    </r>
  </si>
  <si>
    <t>SOURCES OF EARNINGS - CONSOLIDATED</t>
  </si>
  <si>
    <t>Total Company</t>
  </si>
  <si>
    <t>Operating profit (loss)¹</t>
  </si>
  <si>
    <r>
      <rPr>
        <sz val="6"/>
        <color rgb="FF000000"/>
        <rFont val="Arial"/>
        <family val="2"/>
      </rPr>
      <t>Expected profit on in-force</t>
    </r>
    <r>
      <rPr>
        <vertAlign val="superscript"/>
        <sz val="6"/>
        <color rgb="FF000000"/>
        <rFont val="Arial"/>
        <family val="2"/>
      </rPr>
      <t>2</t>
    </r>
  </si>
  <si>
    <r>
      <rPr>
        <sz val="6"/>
        <color rgb="FF000000"/>
        <rFont val="Arial"/>
        <family val="2"/>
      </rPr>
      <t>Impact of new business (strain)</t>
    </r>
  </si>
  <si>
    <r>
      <rPr>
        <sz val="6"/>
        <color rgb="FF000000"/>
        <rFont val="Arial"/>
        <family val="2"/>
      </rPr>
      <t>Income (loss) before income taxes</t>
    </r>
    <r>
      <rPr>
        <vertAlign val="superscript"/>
        <sz val="6"/>
        <color rgb="FF000000"/>
        <rFont val="Arial"/>
        <family val="2"/>
      </rPr>
      <t>1</t>
    </r>
  </si>
  <si>
    <t>Net income (loss) attributed to shareholders</t>
  </si>
  <si>
    <t>Net income (loss) attributed to common shareholders</t>
  </si>
  <si>
    <r>
      <rPr>
        <sz val="6"/>
        <color rgb="FF000000"/>
        <rFont val="Arial"/>
        <family val="2"/>
      </rPr>
      <t>Core earnings adjustments (post tax)</t>
    </r>
    <r>
      <rPr>
        <vertAlign val="superscript"/>
        <sz val="6"/>
        <color rgb="FF000000"/>
        <rFont val="Arial"/>
        <family val="2"/>
      </rPr>
      <t>1</t>
    </r>
  </si>
  <si>
    <r>
      <rPr>
        <sz val="6"/>
        <color rgb="FF000000"/>
        <rFont val="Arial"/>
        <family val="2"/>
      </rPr>
      <t>Market-related impacts that differ from management's best estimate assumptions</t>
    </r>
    <r>
      <rPr>
        <vertAlign val="superscript"/>
        <sz val="6"/>
        <color rgb="FF000000"/>
        <rFont val="Arial"/>
        <family val="2"/>
      </rPr>
      <t>4</t>
    </r>
  </si>
  <si>
    <t>Assumption changes and management actions</t>
  </si>
  <si>
    <t>Gains or losses on acquisition or disposition of a business, including acquisition, integration and restructuring costs</t>
  </si>
  <si>
    <t>Amortization of acquisition-related finite life intangible assets</t>
  </si>
  <si>
    <t>Non-core pension expense</t>
  </si>
  <si>
    <t>Other specified unusual gains and losses</t>
  </si>
  <si>
    <r>
      <rPr>
        <b/>
        <sz val="6"/>
        <color rgb="FF000000"/>
        <rFont val="Arial"/>
        <family val="2"/>
      </rPr>
      <t>Core earnings</t>
    </r>
    <r>
      <rPr>
        <b/>
        <vertAlign val="superscript"/>
        <sz val="6"/>
        <color rgb="FF000000"/>
        <rFont val="Arial"/>
        <family val="2"/>
      </rPr>
      <t>1</t>
    </r>
  </si>
  <si>
    <r>
      <rPr>
        <sz val="6"/>
        <color rgb="FF000000"/>
        <rFont val="Arial"/>
        <family val="2"/>
      </rPr>
      <t>Core earnings adjustments (before taxes, where applicable)</t>
    </r>
    <r>
      <rPr>
        <vertAlign val="superscript"/>
        <sz val="6"/>
        <color rgb="FF000000"/>
        <rFont val="Arial"/>
        <family val="2"/>
      </rPr>
      <t>1</t>
    </r>
  </si>
  <si>
    <t>Charges or proceeds related to acquisition or disposition of a business, including acquisition, integration and restructuring costs</t>
  </si>
  <si>
    <r>
      <rPr>
        <vertAlign val="superscript"/>
        <sz val="6"/>
        <color rgb="FF000000"/>
        <rFont val="Arial"/>
        <family val="2"/>
      </rPr>
      <t>2</t>
    </r>
    <r>
      <rPr>
        <sz val="6"/>
        <color rgb="FF000000"/>
        <rFont val="Arial"/>
        <family val="2"/>
      </rPr>
      <t xml:space="preserve"> Q2-2020 figure includes acquisition and integration costs</t>
    </r>
    <r>
      <rPr>
        <sz val="6"/>
        <color rgb="FF000000"/>
        <rFont val="Arial"/>
        <family val="2"/>
      </rPr>
      <t>.</t>
    </r>
  </si>
  <si>
    <r>
      <rPr>
        <vertAlign val="superscript"/>
        <sz val="6"/>
        <color rgb="FF000000"/>
        <rFont val="Arial"/>
        <family val="2"/>
      </rPr>
      <t xml:space="preserve">3 </t>
    </r>
    <r>
      <rPr>
        <sz val="6"/>
        <color rgb="FF000000"/>
        <rFont val="Arial"/>
        <family val="2"/>
      </rPr>
      <t>Q3-2019 and Q1-2020 figures include PPI contingent consideration settlement and goodwill impairment</t>
    </r>
    <r>
      <rPr>
        <sz val="6"/>
        <color rgb="FF000000"/>
        <rFont val="Arial"/>
        <family val="2"/>
      </rPr>
      <t>.</t>
    </r>
  </si>
  <si>
    <r>
      <rPr>
        <vertAlign val="superscript"/>
        <sz val="6"/>
        <color rgb="FF000000"/>
        <rFont val="Arial"/>
        <family val="2"/>
      </rPr>
      <t>4</t>
    </r>
    <r>
      <rPr>
        <sz val="6"/>
        <color rgb="FF000000"/>
        <rFont val="Arial"/>
        <family val="2"/>
      </rPr>
      <t xml:space="preserve"> See details by line of business on the following pages.</t>
    </r>
  </si>
  <si>
    <t>Note: The figures do not always add up exactly due to rounding differences.</t>
  </si>
  <si>
    <t>SOURCES OF EARNINGS BY LINE OF BUSINESS - INDIVIDUAL INSURANCE</t>
  </si>
  <si>
    <t>—</t>
  </si>
  <si>
    <t>Market-related impacts that differ from management's best estimate assumptions</t>
  </si>
  <si>
    <t>Impact on income from UL policies</t>
  </si>
  <si>
    <t>Macroeconomic impact on level of assets backing LT liabilities</t>
  </si>
  <si>
    <r>
      <rPr>
        <vertAlign val="superscript"/>
        <sz val="6"/>
        <color rgb="FF000000"/>
        <rFont val="Arial"/>
        <family val="2"/>
      </rPr>
      <t>2</t>
    </r>
    <r>
      <rPr>
        <sz val="6"/>
        <color rgb="FF000000"/>
        <rFont val="Arial"/>
        <family val="2"/>
      </rPr>
      <t xml:space="preserve"> Q3-2019 and Q1-2020 figures include PPI contingent consideration settlement and goodwill impairment</t>
    </r>
    <r>
      <rPr>
        <sz val="6"/>
        <color rgb="FF000000"/>
        <rFont val="Arial"/>
        <family val="2"/>
      </rPr>
      <t>.</t>
    </r>
  </si>
  <si>
    <t>SOURCES OF EARNINGS BY LINE OF BUSINESS - INDIVIDUAL WEALTH MANAGEMENT</t>
  </si>
  <si>
    <r>
      <rPr>
        <sz val="6"/>
        <color rgb="FF000000"/>
        <rFont val="Arial"/>
        <family val="2"/>
      </rPr>
      <t>Income (loss) before income taxes</t>
    </r>
    <r>
      <rPr>
        <vertAlign val="superscript"/>
        <sz val="6"/>
        <color rgb="FF000000"/>
        <rFont val="Arial"/>
        <family val="2"/>
      </rPr>
      <t xml:space="preserve">1
</t>
    </r>
    <r>
      <rPr>
        <sz val="6"/>
        <color rgb="FF000000"/>
        <rFont val="Arial"/>
        <family val="2"/>
      </rPr>
      <t/>
    </r>
  </si>
  <si>
    <t>Impact on expected management fees</t>
  </si>
  <si>
    <t>Impact of dynamic hedging</t>
  </si>
  <si>
    <t>SOURCES OF EARNINGS BY LINE OF BUSINESS - GROUP INSURANCE</t>
  </si>
  <si>
    <t>SOURCES OF EARNINGS BY LINE OF BUSINESS - GROUP SAVINGS AND RETIREMENT</t>
  </si>
  <si>
    <t>SOURCES OF EARNINGS BY LINE OF BUSINESS - US OPERATIONS</t>
  </si>
  <si>
    <r>
      <rPr>
        <sz val="6"/>
        <color rgb="FF000000"/>
        <rFont val="Arial"/>
        <family val="2"/>
      </rPr>
      <t>8.2</t>
    </r>
    <r>
      <rPr>
        <vertAlign val="superscript"/>
        <sz val="6"/>
        <color rgb="FF000000"/>
        <rFont val="Arial"/>
        <family val="2"/>
      </rPr>
      <t>3</t>
    </r>
  </si>
  <si>
    <r>
      <rPr>
        <vertAlign val="superscript"/>
        <sz val="6"/>
        <color rgb="FF000000"/>
        <rFont val="Arial"/>
        <family val="2"/>
      </rPr>
      <t>2</t>
    </r>
    <r>
      <rPr>
        <sz val="6"/>
        <color rgb="FF000000"/>
        <rFont val="Arial"/>
        <family val="2"/>
      </rPr>
      <t xml:space="preserve"> Q2-2020 figure includes </t>
    </r>
    <r>
      <rPr>
        <sz val="6"/>
        <color rgb="FF000000"/>
        <rFont val="Arial"/>
        <family val="2"/>
      </rPr>
      <t xml:space="preserve">IAS </t>
    </r>
    <r>
      <rPr>
        <sz val="6"/>
        <color rgb="FF000000"/>
        <rFont val="Arial"/>
        <family val="2"/>
      </rPr>
      <t>acquisition and integration costs</t>
    </r>
    <r>
      <rPr>
        <sz val="6"/>
        <color rgb="FF000000"/>
        <rFont val="Arial"/>
        <family val="2"/>
      </rPr>
      <t>.</t>
    </r>
  </si>
  <si>
    <t>EXPERIENCE AND SPECIFIC ITEMS¹</t>
  </si>
  <si>
    <t>(Earnings per diluted weighted average number of common share)</t>
  </si>
  <si>
    <t>Specific gains and losses</t>
  </si>
  <si>
    <t>Unusual income tax gains and losses</t>
  </si>
  <si>
    <t>Debenture and preferred share redemption</t>
  </si>
  <si>
    <t>Tax on premiums (in Individual Insurance)</t>
  </si>
  <si>
    <t>Tax on premiums and HollisWealth integration</t>
  </si>
  <si>
    <t>HollisWealth post closing adjustment (purchase price clawback)</t>
  </si>
  <si>
    <t>Sale of a property, net of losses on AFS investment</t>
  </si>
  <si>
    <t>PPI’s contingent consideration settlement and goodwill impairment</t>
  </si>
  <si>
    <t>Sale of iA Investment Counsel</t>
  </si>
  <si>
    <t>Sale of residential mortgage portfolio</t>
  </si>
  <si>
    <t>Acquisition and integration costs</t>
  </si>
  <si>
    <t>Software and other writedowns</t>
  </si>
  <si>
    <t>Provision for non-recurrent pandemic support to employees</t>
  </si>
  <si>
    <t>Litigation provision increase</t>
  </si>
  <si>
    <t>PAR account adjustment</t>
  </si>
  <si>
    <t>Market-related gains and losses²</t>
  </si>
  <si>
    <t>Increase (decrease) in income on UL policies</t>
  </si>
  <si>
    <r>
      <rPr>
        <sz val="6"/>
        <color rgb="FF000000"/>
        <rFont val="Arial"/>
        <family val="2"/>
      </rPr>
      <t>Higher (lower) than expected management fees</t>
    </r>
    <r>
      <rPr>
        <vertAlign val="superscript"/>
        <sz val="6"/>
        <color rgb="FF000000"/>
        <rFont val="Arial"/>
        <family val="2"/>
      </rPr>
      <t>3</t>
    </r>
  </si>
  <si>
    <t>Policyholder experience gains and losses</t>
  </si>
  <si>
    <t>Other experience gains and losses</t>
  </si>
  <si>
    <r>
      <rPr>
        <sz val="6"/>
        <color rgb="FF000000"/>
        <rFont val="Arial"/>
        <family val="2"/>
      </rPr>
      <t>Impact of new business (strain)</t>
    </r>
    <r>
      <rPr>
        <sz val="6"/>
        <color rgb="FF000000"/>
        <rFont val="Arial"/>
        <family val="2"/>
      </rPr>
      <t xml:space="preserve"> (in Ind. Insurance and US Operations)</t>
    </r>
  </si>
  <si>
    <t>iA Auto and Home</t>
  </si>
  <si>
    <t>Income on capital (excluding iAAH)</t>
  </si>
  <si>
    <t>Usual income tax gain and loss</t>
  </si>
  <si>
    <t>Total gains and losses</t>
  </si>
  <si>
    <r>
      <rPr>
        <vertAlign val="superscript"/>
        <sz val="6"/>
        <color rgb="FF000000"/>
        <rFont val="Arial"/>
        <family val="2"/>
      </rPr>
      <t>2</t>
    </r>
    <r>
      <rPr>
        <sz val="6"/>
        <color rgb="FF000000"/>
        <rFont val="Arial"/>
        <family val="2"/>
      </rPr>
      <t xml:space="preserve"> Approximate impact of macroeconomic variations as compared to the expected net earnings that the Company would have earned under normal macroeconomic conditions.</t>
    </r>
  </si>
  <si>
    <r>
      <rPr>
        <vertAlign val="superscript"/>
        <sz val="6"/>
        <color rgb="FF000000"/>
        <rFont val="Arial"/>
        <family val="2"/>
      </rPr>
      <t>3</t>
    </r>
    <r>
      <rPr>
        <sz val="6"/>
        <color rgb="FF000000"/>
        <rFont val="Arial"/>
        <family val="2"/>
      </rPr>
      <t xml:space="preserve"> Expected profit on in-force for the wealth management businesses is updated on a quarterly basis to reflect market growth and net sales.</t>
    </r>
  </si>
  <si>
    <t>Note: Due to rounding, minor differences may occur between items expressed in millions of dollars and expressed in earnings per common share. In all cases, items expressed in millions of dollars prevail over those expressed in earnings per common share.</t>
  </si>
  <si>
    <t>REPORTED EPS AND CORE EPS RECONCILIATION</t>
  </si>
  <si>
    <t>Reported earnings</t>
  </si>
  <si>
    <t>Earnings per common share - diluted</t>
  </si>
  <si>
    <t xml:space="preserve">Return on common shareholders' equity - trailing 12 months¹ </t>
  </si>
  <si>
    <r>
      <rPr>
        <b/>
        <sz val="6"/>
        <color rgb="FF000000"/>
        <rFont val="Arial"/>
        <family val="2"/>
      </rPr>
      <t>Core earnings remove from reported earnings the impacts of the following items</t>
    </r>
    <r>
      <rPr>
        <sz val="6"/>
        <color rgb="FF000000"/>
        <rFont val="Arial"/>
        <family val="2"/>
      </rPr>
      <t xml:space="preserve"> (in earnings per common share, diluted):¹</t>
    </r>
  </si>
  <si>
    <t>Market-related impacts that differ from management’s best estimate assumptions</t>
  </si>
  <si>
    <t xml:space="preserve">Amortization of acquisition-related finite life intangible assets </t>
  </si>
  <si>
    <r>
      <rPr>
        <sz val="6"/>
        <color rgb="FF000000"/>
        <rFont val="Arial"/>
        <family val="2"/>
      </rPr>
      <t>Other specified unusual gains and losses</t>
    </r>
    <r>
      <rPr>
        <vertAlign val="superscript"/>
        <sz val="6"/>
        <color rgb="FF000000"/>
        <rFont val="Arial"/>
        <family val="2"/>
      </rPr>
      <t>2</t>
    </r>
  </si>
  <si>
    <t>Core earnings¹</t>
  </si>
  <si>
    <t>Core earnings per common share - diluted</t>
  </si>
  <si>
    <t>Core return on common shareholders' equity - trailing 12 months</t>
  </si>
  <si>
    <t>13.3 %</t>
  </si>
  <si>
    <r>
      <rPr>
        <vertAlign val="superscript"/>
        <sz val="6"/>
        <color rgb="FF000000"/>
        <rFont val="Arial"/>
        <family val="2"/>
      </rPr>
      <t>2</t>
    </r>
    <r>
      <rPr>
        <sz val="6"/>
        <color rgb="FF000000"/>
        <rFont val="Arial"/>
        <family val="2"/>
      </rPr>
      <t xml:space="preserve"> See </t>
    </r>
    <r>
      <rPr>
        <sz val="6"/>
        <color rgb="FF000000"/>
        <rFont val="Arial"/>
        <family val="2"/>
      </rPr>
      <t>page 1</t>
    </r>
    <r>
      <rPr>
        <sz val="6"/>
        <color rgb="FF000000"/>
        <rFont val="Arial"/>
        <family val="2"/>
      </rPr>
      <t>4</t>
    </r>
    <r>
      <rPr>
        <sz val="6"/>
        <color rgb="FF000000"/>
        <rFont val="Arial"/>
        <family val="2"/>
      </rPr>
      <t xml:space="preserve"> of this document for more information on specific gains and losses.</t>
    </r>
  </si>
  <si>
    <t>Sales¹</t>
  </si>
  <si>
    <t>Minimum Premiums</t>
  </si>
  <si>
    <t>Excess Premiums</t>
  </si>
  <si>
    <t>Net premiums</t>
  </si>
  <si>
    <t>Number of policies issued</t>
  </si>
  <si>
    <t>Life insurance only</t>
  </si>
  <si>
    <t>Life, critical illness, disability</t>
  </si>
  <si>
    <r>
      <rPr>
        <sz val="6"/>
        <color rgb="FF000000"/>
        <rFont val="Arial"/>
        <family val="2"/>
      </rPr>
      <t>Assets under management</t>
    </r>
  </si>
  <si>
    <r>
      <rPr>
        <sz val="6"/>
        <color rgb="FF000000"/>
        <rFont val="Arial"/>
        <family val="2"/>
      </rPr>
      <t>General fund</t>
    </r>
  </si>
  <si>
    <t>Other</t>
  </si>
  <si>
    <t>Dealer Services</t>
  </si>
  <si>
    <t>Creditor Insurance</t>
  </si>
  <si>
    <t>P&amp;C</t>
  </si>
  <si>
    <t>Total sales</t>
  </si>
  <si>
    <r>
      <rPr>
        <sz val="6"/>
        <color rgb="FF000000"/>
        <rFont val="Arial"/>
        <family val="2"/>
      </rPr>
      <t>Car loans</t>
    </r>
    <r>
      <rPr>
        <vertAlign val="superscript"/>
        <sz val="6"/>
        <color rgb="FF000000"/>
        <rFont val="Arial"/>
        <family val="2"/>
      </rPr>
      <t>1</t>
    </r>
  </si>
  <si>
    <t>Dealer Services - Non-Prime Finance receivables</t>
  </si>
  <si>
    <r>
      <rPr>
        <vertAlign val="superscript"/>
        <sz val="6"/>
        <color rgb="FF000000"/>
        <rFont val="Arial"/>
        <family val="2"/>
      </rPr>
      <t>2</t>
    </r>
    <r>
      <rPr>
        <sz val="6"/>
        <color rgb="FF000000"/>
        <rFont val="Arial"/>
        <family val="2"/>
      </rPr>
      <t xml:space="preserve"> Includes assets related to distribution affiliates.</t>
    </r>
  </si>
  <si>
    <r>
      <rPr>
        <vertAlign val="superscript"/>
        <sz val="6"/>
        <color rgb="FF000000"/>
        <rFont val="Arial"/>
        <family val="2"/>
      </rPr>
      <t>3</t>
    </r>
    <r>
      <rPr>
        <vertAlign val="superscript"/>
        <sz val="6"/>
        <color rgb="FF000000"/>
        <rFont val="Arial"/>
        <family val="2"/>
      </rPr>
      <t xml:space="preserve"> </t>
    </r>
    <r>
      <rPr>
        <sz val="6"/>
        <color rgb="FF000000"/>
        <rFont val="Arial"/>
        <family val="2"/>
      </rPr>
      <t>An adjustment to the Q2-2019 assets under administration figure was made  in Q3-2019</t>
    </r>
    <r>
      <rPr>
        <sz val="6"/>
        <color rgb="FF000000"/>
        <rFont val="Arial"/>
        <family val="2"/>
      </rPr>
      <t xml:space="preserve">.
</t>
    </r>
    <r>
      <rPr>
        <sz val="6"/>
        <color rgb="FF000000"/>
        <rFont val="Arial"/>
        <family val="2"/>
      </rPr>
      <t/>
    </r>
  </si>
  <si>
    <t>BUSINESS GROWTH (continued)</t>
  </si>
  <si>
    <t>Group Insurance (continued)</t>
  </si>
  <si>
    <t>Net premiums and premium equivalents</t>
  </si>
  <si>
    <t>Total net premiums</t>
  </si>
  <si>
    <t>Premium equivalents and deposits</t>
  </si>
  <si>
    <t>Administrative services only contracts (ASO)</t>
  </si>
  <si>
    <t>Investment contracts</t>
  </si>
  <si>
    <t>Accumulation contracts</t>
  </si>
  <si>
    <t>Insured annuities (general fund)</t>
  </si>
  <si>
    <t>Deposits</t>
  </si>
  <si>
    <t>Net premiums and deposits</t>
  </si>
  <si>
    <t>Assets under management</t>
  </si>
  <si>
    <r>
      <rPr>
        <sz val="6"/>
        <color rgb="FF000000"/>
        <rFont val="Arial"/>
        <family val="2"/>
      </rPr>
      <t>General fund</t>
    </r>
    <r>
      <rPr>
        <vertAlign val="superscript"/>
        <sz val="6"/>
        <color rgb="FF000000"/>
        <rFont val="Arial"/>
        <family val="2"/>
      </rPr>
      <t>2</t>
    </r>
  </si>
  <si>
    <r>
      <rPr>
        <vertAlign val="superscript"/>
        <sz val="6"/>
        <color rgb="FF000000"/>
        <rFont val="Arial"/>
        <family val="2"/>
      </rPr>
      <t>2</t>
    </r>
    <r>
      <rPr>
        <sz val="6"/>
        <color rgb="FF000000"/>
        <rFont val="Arial"/>
        <family val="2"/>
      </rPr>
      <t xml:space="preserve"> In Q3-2020 an adjustment has been made to better reflect Q2-2020 results</t>
    </r>
    <r>
      <rPr>
        <sz val="6"/>
        <color rgb="FF000000"/>
        <rFont val="Arial"/>
        <family val="2"/>
      </rPr>
      <t>.</t>
    </r>
  </si>
  <si>
    <r>
      <rPr>
        <sz val="6"/>
        <color rgb="FF000000"/>
        <rFont val="Arial"/>
        <family val="2"/>
      </rPr>
      <t>Sales ($US)</t>
    </r>
    <r>
      <rPr>
        <vertAlign val="superscript"/>
        <sz val="6"/>
        <color rgb="FF000000"/>
        <rFont val="Arial"/>
        <family val="2"/>
      </rPr>
      <t>1</t>
    </r>
  </si>
  <si>
    <r>
      <rPr>
        <sz val="6"/>
        <color rgb="FF000000"/>
        <rFont val="Arial"/>
        <family val="2"/>
      </rPr>
      <t>Dealer Services - P&amp;C</t>
    </r>
    <r>
      <rPr>
        <vertAlign val="superscript"/>
        <sz val="6"/>
        <color rgb="FF000000"/>
        <rFont val="Arial"/>
        <family val="2"/>
      </rPr>
      <t>2</t>
    </r>
  </si>
  <si>
    <r>
      <rPr>
        <sz val="6"/>
        <color rgb="FF000000"/>
        <rFont val="Arial"/>
        <family val="2"/>
      </rPr>
      <t>Sales ($CAN)</t>
    </r>
    <r>
      <rPr>
        <vertAlign val="superscript"/>
        <sz val="6"/>
        <color rgb="FF000000"/>
        <rFont val="Arial"/>
        <family val="2"/>
      </rPr>
      <t>1</t>
    </r>
  </si>
  <si>
    <t>Net Premiums and Premium Equivalents ($CAN)</t>
  </si>
  <si>
    <t xml:space="preserve">Total </t>
  </si>
  <si>
    <t>Premium Equivalents - P&amp;C</t>
  </si>
  <si>
    <t>Total Net premiums and Premium Equivalents</t>
  </si>
  <si>
    <r>
      <rPr>
        <sz val="6"/>
        <color rgb="FF000000"/>
        <rFont val="Arial"/>
        <family val="2"/>
      </rPr>
      <t>Sales</t>
    </r>
    <r>
      <rPr>
        <vertAlign val="superscript"/>
        <sz val="6"/>
        <color rgb="FF000000"/>
        <rFont val="Arial"/>
        <family val="2"/>
      </rPr>
      <t>1</t>
    </r>
  </si>
  <si>
    <t>iAAH (Auto &amp; Home)</t>
  </si>
  <si>
    <t>Net premiums, premium equivalents and deposits by line of business</t>
  </si>
  <si>
    <r>
      <rPr>
        <sz val="6"/>
        <color rgb="FF000000"/>
        <rFont val="Arial"/>
        <family val="2"/>
      </rPr>
      <t>General Insurance</t>
    </r>
    <r>
      <rPr>
        <vertAlign val="superscript"/>
        <sz val="6"/>
        <color rgb="FF000000"/>
        <rFont val="Arial"/>
        <family val="2"/>
      </rPr>
      <t>3</t>
    </r>
  </si>
  <si>
    <t>Distribution of net premiums, premium equivalents and deposits by region</t>
  </si>
  <si>
    <t>Atlantic provinces</t>
  </si>
  <si>
    <t>#DIV/0!</t>
  </si>
  <si>
    <t>Quebec</t>
  </si>
  <si>
    <t>Ontario</t>
  </si>
  <si>
    <t>Western provinces</t>
  </si>
  <si>
    <t>Outside Canada</t>
  </si>
  <si>
    <r>
      <rPr>
        <vertAlign val="superscript"/>
        <sz val="6"/>
        <color rgb="FF000000"/>
        <rFont val="Arial"/>
        <family val="2"/>
      </rPr>
      <t>3</t>
    </r>
    <r>
      <rPr>
        <sz val="6"/>
        <color rgb="FF000000"/>
        <rFont val="Arial"/>
        <family val="2"/>
      </rPr>
      <t xml:space="preserve"> </t>
    </r>
    <r>
      <rPr>
        <sz val="6"/>
        <color rgb="FF000000"/>
        <rFont val="Arial"/>
        <family val="2"/>
      </rPr>
      <t>Includes iA Auto and Home premiums, other activities that have no link with key segments and some minor consolidation adjustments.</t>
    </r>
  </si>
  <si>
    <r>
      <rPr>
        <sz val="6"/>
        <color rgb="FF000000"/>
        <rFont val="Arial"/>
        <family val="2"/>
      </rPr>
      <t>Other</t>
    </r>
    <r>
      <rPr>
        <vertAlign val="superscript"/>
        <sz val="6"/>
        <color rgb="FF000000"/>
        <rFont val="Arial"/>
        <family val="2"/>
      </rPr>
      <t>1</t>
    </r>
  </si>
  <si>
    <r>
      <rPr>
        <sz val="6"/>
        <color rgb="FF000000"/>
        <rFont val="Arial"/>
        <family val="2"/>
      </rPr>
      <t>Assets under administration</t>
    </r>
    <r>
      <rPr>
        <vertAlign val="superscript"/>
        <sz val="6"/>
        <color rgb="FF000000"/>
        <rFont val="Arial"/>
        <family val="2"/>
      </rPr>
      <t>2</t>
    </r>
  </si>
  <si>
    <t>Human resources</t>
  </si>
  <si>
    <t>Number of employees</t>
  </si>
  <si>
    <t>Number of Career representatives</t>
  </si>
  <si>
    <r>
      <rPr>
        <vertAlign val="superscript"/>
        <sz val="6"/>
        <color rgb="FF000000"/>
        <rFont val="Arial"/>
        <family val="2"/>
      </rPr>
      <t>1</t>
    </r>
    <r>
      <rPr>
        <sz val="6"/>
        <color rgb="FF000000"/>
        <rFont val="Arial"/>
        <family val="2"/>
      </rPr>
      <t xml:space="preserve"> Mainly assets managed for third parties.</t>
    </r>
  </si>
  <si>
    <t>INVESTED ASSETS</t>
  </si>
  <si>
    <t>Value and distribution of investments</t>
  </si>
  <si>
    <t>Book value of investment portfolio</t>
  </si>
  <si>
    <t>Distribution of investments by financial instrument category</t>
  </si>
  <si>
    <t>Fair value through profit or loss (FVTPL)</t>
  </si>
  <si>
    <t>Held to maturity</t>
  </si>
  <si>
    <t>Loans and receivables</t>
  </si>
  <si>
    <t>Available for sale</t>
  </si>
  <si>
    <t>Investment properties</t>
  </si>
  <si>
    <t>Distribution of investments by asset category</t>
  </si>
  <si>
    <t>Mortgages and other loans</t>
  </si>
  <si>
    <t>Stocks</t>
  </si>
  <si>
    <t>Real estate</t>
  </si>
  <si>
    <t>Policy loans</t>
  </si>
  <si>
    <t>Cash and short-term investments</t>
  </si>
  <si>
    <t>Distribution of investments by region</t>
  </si>
  <si>
    <t>INVESTED ASSETS (continued)</t>
  </si>
  <si>
    <t>Impaired investments and provisions</t>
  </si>
  <si>
    <t>Gross impaired investments (excluding insured loans)</t>
  </si>
  <si>
    <t>Net impaired investments (excluding insured loans)</t>
  </si>
  <si>
    <t>Provisions for losses (collective and specific)</t>
  </si>
  <si>
    <t>At beginning of period</t>
  </si>
  <si>
    <t>Increase for the period</t>
  </si>
  <si>
    <t>Decrease for the period</t>
  </si>
  <si>
    <t>At end of period</t>
  </si>
  <si>
    <t>Provisions for losses by type of investment (collective and specific)</t>
  </si>
  <si>
    <t>Car loans</t>
  </si>
  <si>
    <t>Other quality measure</t>
  </si>
  <si>
    <r>
      <rPr>
        <sz val="6"/>
        <color rgb="FF000000"/>
        <rFont val="Arial"/>
        <family val="2"/>
      </rPr>
      <t>Car loans - Average credit loss rate (non-prime)</t>
    </r>
    <r>
      <rPr>
        <vertAlign val="superscript"/>
        <sz val="6"/>
        <color rgb="FF000000"/>
        <rFont val="Arial"/>
        <family val="2"/>
      </rPr>
      <t>1</t>
    </r>
  </si>
  <si>
    <r>
      <rPr>
        <vertAlign val="superscript"/>
        <sz val="6"/>
        <color rgb="FF000000"/>
        <rFont val="Arial"/>
        <family val="2"/>
      </rPr>
      <t>1</t>
    </r>
    <r>
      <rPr>
        <sz val="6"/>
        <color rgb="FF000000"/>
        <rFont val="Arial"/>
        <family val="2"/>
      </rPr>
      <t>Non-IFRS measure. Quarterly average credit loss on a trailing 12 months basis. Represents total credit losses divided by the average finance receivables over the same period.</t>
    </r>
  </si>
  <si>
    <t>Real estate acquired to settle loans</t>
  </si>
  <si>
    <t>Real estate held for resale</t>
  </si>
  <si>
    <t>Book value of the bond portfolio</t>
  </si>
  <si>
    <t>Distribution by financial instrument category</t>
  </si>
  <si>
    <t>Distribution by credit rating</t>
  </si>
  <si>
    <t>Rating - AAA</t>
  </si>
  <si>
    <t>Rating - AA</t>
  </si>
  <si>
    <t>Rating - A</t>
  </si>
  <si>
    <t>Rating - BBB</t>
  </si>
  <si>
    <t>Rating - BB and lower</t>
  </si>
  <si>
    <t>Distribution by category of issuer</t>
  </si>
  <si>
    <t>Governments</t>
  </si>
  <si>
    <t>Municipalities</t>
  </si>
  <si>
    <t>Corporates - Public issues</t>
  </si>
  <si>
    <t>Corporates - Private issues</t>
  </si>
  <si>
    <t>Book value of mortgage and other loans portfolio</t>
  </si>
  <si>
    <t>Book value of mortgages</t>
  </si>
  <si>
    <t>Book value of other loans</t>
  </si>
  <si>
    <t>Held for trading</t>
  </si>
  <si>
    <t>Total mortgages and other loans</t>
  </si>
  <si>
    <t>Distribution by type of mortgage</t>
  </si>
  <si>
    <t>Residential</t>
  </si>
  <si>
    <t>Multi-residential</t>
  </si>
  <si>
    <t>Non-residential</t>
  </si>
  <si>
    <r>
      <rPr>
        <sz val="6"/>
        <color rgb="FF000000"/>
        <rFont val="Arial"/>
        <family val="2"/>
      </rPr>
      <t>Securitized and insured</t>
    </r>
    <r>
      <rPr>
        <vertAlign val="superscript"/>
        <sz val="6"/>
        <color rgb="FF000000"/>
        <rFont val="Arial"/>
        <family val="2"/>
      </rPr>
      <t>1</t>
    </r>
  </si>
  <si>
    <t>Insured</t>
  </si>
  <si>
    <t>Uninsured</t>
  </si>
  <si>
    <r>
      <rPr>
        <vertAlign val="superscript"/>
        <sz val="6"/>
        <color rgb="FF000000"/>
        <rFont val="Arial"/>
        <family val="2"/>
      </rPr>
      <t>1</t>
    </r>
    <r>
      <rPr>
        <sz val="6"/>
        <color rgb="FF000000"/>
        <rFont val="Arial"/>
        <family val="2"/>
      </rPr>
      <t xml:space="preserve"> A marginal portion of the "Securitized and insured" loans may be uninsured at the end of the quarter.</t>
    </r>
  </si>
  <si>
    <t>Other quality measures</t>
  </si>
  <si>
    <t>Delinquency rate¹</t>
  </si>
  <si>
    <r>
      <rPr>
        <sz val="6"/>
        <color rgb="FF000000"/>
        <rFont val="Arial"/>
        <family val="2"/>
      </rPr>
      <t>Securitized and insured</t>
    </r>
    <r>
      <rPr>
        <vertAlign val="superscript"/>
        <sz val="6"/>
        <color rgb="FF000000"/>
        <rFont val="Arial"/>
        <family val="2"/>
      </rPr>
      <t>2</t>
    </r>
  </si>
  <si>
    <t>Delinquency rate, including real estate acquired to settle loans</t>
  </si>
  <si>
    <t>Book value of the stock portfolio</t>
  </si>
  <si>
    <t>Distribution by category</t>
  </si>
  <si>
    <t>Common</t>
  </si>
  <si>
    <t>Preferred</t>
  </si>
  <si>
    <t>Market indices</t>
  </si>
  <si>
    <t>Investment fund units and other</t>
  </si>
  <si>
    <t>Distribution by use of stocks</t>
  </si>
  <si>
    <t>Backing long-term liabilities</t>
  </si>
  <si>
    <t>Backing UL accounts</t>
  </si>
  <si>
    <t>Backing capital</t>
  </si>
  <si>
    <t>Linearization of rents</t>
  </si>
  <si>
    <t>Fair value of investment properties</t>
  </si>
  <si>
    <t>Provision for potential loss on fixed-income securities contained in the policy liabilities</t>
  </si>
  <si>
    <t>¹ The delinquency rate is calculated by dividing mortgages in default by the value of the portfolio.</t>
  </si>
  <si>
    <r>
      <rPr>
        <vertAlign val="superscript"/>
        <sz val="6"/>
        <color rgb="FF000000"/>
        <rFont val="Arial"/>
        <family val="2"/>
      </rPr>
      <t>2</t>
    </r>
    <r>
      <rPr>
        <sz val="6"/>
        <color rgb="FF000000"/>
        <rFont val="Arial"/>
        <family val="2"/>
      </rPr>
      <t xml:space="preserve"> A marginal portion of the "Securitized and insured" loans may be uninsured at the end of the quarter.</t>
    </r>
  </si>
  <si>
    <t>SOLVENCY AND CAPITALIZATION</t>
  </si>
  <si>
    <t>Capital structure</t>
  </si>
  <si>
    <t>Debentures</t>
  </si>
  <si>
    <r>
      <rPr>
        <sz val="6"/>
        <color rgb="FF000000"/>
        <rFont val="Arial"/>
        <family val="2"/>
      </rPr>
      <t>Participating policyholders' accounts</t>
    </r>
    <r>
      <rPr>
        <vertAlign val="superscript"/>
        <sz val="6"/>
        <color rgb="FF000000"/>
        <rFont val="Arial"/>
        <family val="2"/>
      </rPr>
      <t>1</t>
    </r>
  </si>
  <si>
    <t>Equity</t>
  </si>
  <si>
    <t>Common shares</t>
  </si>
  <si>
    <t>Preferred shares issued by a subsidiary</t>
  </si>
  <si>
    <t>Contributed surplus</t>
  </si>
  <si>
    <r>
      <rPr>
        <sz val="6"/>
        <color rgb="FF000000"/>
        <rFont val="Arial"/>
        <family val="2"/>
      </rPr>
      <t>Retained earnings</t>
    </r>
    <r>
      <rPr>
        <vertAlign val="superscript"/>
        <sz val="6"/>
        <color rgb="FF000000"/>
        <rFont val="Arial"/>
        <family val="2"/>
      </rPr>
      <t>1</t>
    </r>
  </si>
  <si>
    <t>Accumulated other comprehensive income</t>
  </si>
  <si>
    <t>Total shareholders' equity</t>
  </si>
  <si>
    <t>Total capital structure</t>
  </si>
  <si>
    <t>Debt measures</t>
  </si>
  <si>
    <t>Debentures/capital structure</t>
  </si>
  <si>
    <t>Debentures and preferred shares issued by a subsidiary/capital structure</t>
  </si>
  <si>
    <r>
      <rPr>
        <sz val="6"/>
        <color rgb="FF000000"/>
        <rFont val="Arial"/>
        <family val="2"/>
      </rPr>
      <t>Coverage ratio (in number of times)</t>
    </r>
    <r>
      <rPr>
        <vertAlign val="superscript"/>
        <sz val="6"/>
        <color rgb="FF000000"/>
        <rFont val="Arial"/>
        <family val="2"/>
      </rPr>
      <t>2</t>
    </r>
  </si>
  <si>
    <t>Credit ratings</t>
  </si>
  <si>
    <t>Standard &amp; Poor's</t>
  </si>
  <si>
    <t>DBRS</t>
  </si>
  <si>
    <t>A.M. Best</t>
  </si>
  <si>
    <t>iA FinancialCorporation Inc.</t>
  </si>
  <si>
    <t>A</t>
  </si>
  <si>
    <t xml:space="preserve">A </t>
  </si>
  <si>
    <t>not rated</t>
  </si>
  <si>
    <t>Subordinated debentures</t>
  </si>
  <si>
    <t>A-</t>
  </si>
  <si>
    <t>A (low)</t>
  </si>
  <si>
    <t>a</t>
  </si>
  <si>
    <t>A+</t>
  </si>
  <si>
    <t>AA-</t>
  </si>
  <si>
    <t>AA (low)</t>
  </si>
  <si>
    <t>A+ (Superior)</t>
  </si>
  <si>
    <t>aa-</t>
  </si>
  <si>
    <t>A (high)</t>
  </si>
  <si>
    <r>
      <rPr>
        <sz val="6"/>
        <color rgb="FF000000"/>
        <rFont val="Arial"/>
        <family val="2"/>
      </rPr>
      <t>Preferred Shares</t>
    </r>
    <r>
      <rPr>
        <vertAlign val="superscript"/>
        <sz val="6"/>
        <color rgb="FF000000"/>
        <rFont val="Arial"/>
        <family val="2"/>
      </rPr>
      <t>3</t>
    </r>
  </si>
  <si>
    <t>Pfd-1 (low)</t>
  </si>
  <si>
    <t xml:space="preserve"> a-</t>
  </si>
  <si>
    <r>
      <rPr>
        <vertAlign val="superscript"/>
        <sz val="6"/>
        <color rgb="FF000000"/>
        <rFont val="Arial"/>
        <family val="2"/>
      </rPr>
      <t>3</t>
    </r>
    <r>
      <rPr>
        <vertAlign val="superscript"/>
        <sz val="6"/>
        <color rgb="FF000000"/>
        <rFont val="Arial"/>
        <family val="2"/>
      </rPr>
      <t xml:space="preserve"> </t>
    </r>
    <r>
      <rPr>
        <sz val="6"/>
        <color rgb="FF000000"/>
        <rFont val="Arial"/>
        <family val="2"/>
      </rPr>
      <t>For preferred shares: A is the rating on global scale and P-1 (Low) is the rating on Canadian scale.</t>
    </r>
  </si>
  <si>
    <t>SOLVENCY AND CAPITALIZATION (continued)</t>
  </si>
  <si>
    <r>
      <rPr>
        <b/>
        <sz val="6"/>
        <color rgb="FF000000"/>
        <rFont val="Arial"/>
        <family val="2"/>
      </rPr>
      <t>Solvency ratio CARLI</t>
    </r>
    <r>
      <rPr>
        <b/>
        <vertAlign val="superscript"/>
        <sz val="6"/>
        <color rgb="FF000000"/>
        <rFont val="Arial"/>
        <family val="2"/>
      </rPr>
      <t>1</t>
    </r>
  </si>
  <si>
    <t>Available capital</t>
  </si>
  <si>
    <t>Tier 1 Capital:</t>
  </si>
  <si>
    <t>Other Tier 1 capital instruments</t>
  </si>
  <si>
    <r>
      <rPr>
        <sz val="6"/>
        <color rgb="FF000000"/>
        <rFont val="Arial"/>
        <family val="2"/>
      </rPr>
      <t>Adjusted Retained Earnings</t>
    </r>
    <r>
      <rPr>
        <vertAlign val="superscript"/>
        <sz val="6"/>
        <color rgb="FF000000"/>
        <rFont val="Arial"/>
        <family val="2"/>
      </rPr>
      <t>2</t>
    </r>
  </si>
  <si>
    <r>
      <rPr>
        <sz val="6"/>
        <color rgb="FF000000"/>
        <rFont val="Arial"/>
        <family val="2"/>
      </rPr>
      <t>Other</t>
    </r>
    <r>
      <rPr>
        <vertAlign val="superscript"/>
        <sz val="6"/>
        <color rgb="FF000000"/>
        <rFont val="Arial"/>
        <family val="2"/>
      </rPr>
      <t>2</t>
    </r>
  </si>
  <si>
    <t xml:space="preserve">Gross Tier 1 </t>
  </si>
  <si>
    <t>Deductions for Goodwill and Other intangibles assets</t>
  </si>
  <si>
    <t>Other Tier 1 Deductions</t>
  </si>
  <si>
    <t>Tier 1</t>
  </si>
  <si>
    <t>Tier 2 Capital</t>
  </si>
  <si>
    <t>Subordinated debt</t>
  </si>
  <si>
    <t>Other Tier 2 capital instruments</t>
  </si>
  <si>
    <t>Gross Tier 2</t>
  </si>
  <si>
    <t>Tier 2 Deductions</t>
  </si>
  <si>
    <t>Tier 2</t>
  </si>
  <si>
    <t>Surplus Allowance and Eligible Deposits</t>
  </si>
  <si>
    <t>Base Solvency Buffer</t>
  </si>
  <si>
    <t>Credit Risk</t>
  </si>
  <si>
    <t>Market Risk</t>
  </si>
  <si>
    <t>Insurance Risk</t>
  </si>
  <si>
    <t>Segregated Fund Guarantees Risk</t>
  </si>
  <si>
    <t>Operational Risk</t>
  </si>
  <si>
    <t>Diversification and Other Credits</t>
  </si>
  <si>
    <r>
      <rPr>
        <sz val="6"/>
        <color rgb="FF000000"/>
        <rFont val="Arial"/>
        <family val="2"/>
      </rPr>
      <t>Base Solvency Buffer</t>
    </r>
    <r>
      <rPr>
        <vertAlign val="superscript"/>
        <sz val="6"/>
        <color rgb="FF000000"/>
        <rFont val="Arial"/>
        <family val="2"/>
      </rPr>
      <t>3</t>
    </r>
  </si>
  <si>
    <t>Core ratio</t>
  </si>
  <si>
    <t>Total solvency ratio</t>
  </si>
  <si>
    <t>Available capital, surplus allowance and eligible deposits</t>
  </si>
  <si>
    <r>
      <rPr>
        <sz val="6"/>
        <color rgb="FF000000"/>
        <rFont val="Arial"/>
        <family val="2"/>
      </rPr>
      <t>Base Solvency Buffer</t>
    </r>
  </si>
  <si>
    <r>
      <rPr>
        <sz val="6"/>
        <color rgb="FF000000"/>
        <rFont val="Arial"/>
        <family val="2"/>
      </rPr>
      <t>Total solvency ratio</t>
    </r>
  </si>
  <si>
    <t xml:space="preserve">¹ Non-IFRS measures. See glossary at the end of this document for definition. </t>
  </si>
  <si>
    <r>
      <rPr>
        <vertAlign val="superscript"/>
        <sz val="6"/>
        <color rgb="FF000000"/>
        <rFont val="Arial"/>
        <family val="2"/>
      </rPr>
      <t>3</t>
    </r>
    <r>
      <rPr>
        <sz val="6"/>
        <color rgb="FF000000"/>
        <rFont val="Arial"/>
        <family val="2"/>
      </rPr>
      <t xml:space="preserve"> Including the scalar of 1.05</t>
    </r>
    <r>
      <rPr>
        <sz val="6"/>
        <color rgb="FF000000"/>
        <rFont val="Arial"/>
        <family val="2"/>
      </rPr>
      <t>.</t>
    </r>
  </si>
  <si>
    <t>MACROECONOMIC SENSITIVITY¹</t>
  </si>
  <si>
    <t>Equity Market Sensitivity</t>
  </si>
  <si>
    <t>Reference index (S&amp;P/TSX Index (in points))²</t>
  </si>
  <si>
    <t>Level of S&amp;P/TSX before reserves require strengthening for future policy benefits (in points)¹</t>
  </si>
  <si>
    <t xml:space="preserve">Solvency ratio (CARLI)¹ </t>
  </si>
  <si>
    <r>
      <rPr>
        <sz val="6"/>
        <color rgb="FF000000"/>
        <rFont val="Arial"/>
        <family val="2"/>
      </rPr>
      <t>Level of S&amp;P/TSX at which solvency ratio would be 110% (in points)</t>
    </r>
    <r>
      <rPr>
        <vertAlign val="superscript"/>
        <sz val="6"/>
        <color rgb="FF000000"/>
        <rFont val="Arial"/>
        <family val="2"/>
      </rPr>
      <t>3</t>
    </r>
  </si>
  <si>
    <t>Net income impact for each 1% S&amp;P/TSX additional decreasse below this level</t>
  </si>
  <si>
    <t>Level of S&amp;P/TSX at which solvency ratio would be 100% (in points)⁴</t>
  </si>
  <si>
    <r>
      <rPr>
        <sz val="6"/>
        <color rgb="FF000000"/>
        <rFont val="Arial"/>
        <family val="2"/>
      </rPr>
      <t>Impact on Solvency ratio (CARLI)¹ of a sudden change in equity markets</t>
    </r>
    <r>
      <rPr>
        <vertAlign val="superscript"/>
        <sz val="6"/>
        <color rgb="FF000000"/>
        <rFont val="Arial"/>
        <family val="2"/>
      </rPr>
      <t>4</t>
    </r>
  </si>
  <si>
    <t>30% increase</t>
  </si>
  <si>
    <t>0%</t>
  </si>
  <si>
    <t>20% increase</t>
  </si>
  <si>
    <t>10% increase</t>
  </si>
  <si>
    <t>10% decrease</t>
  </si>
  <si>
    <t>20% decrease</t>
  </si>
  <si>
    <t>30% decrease</t>
  </si>
  <si>
    <t>Interest Rate Sensitivity</t>
  </si>
  <si>
    <t>Impact on net income (in $M)</t>
  </si>
  <si>
    <t>10 bps decrease in initial reinvestment rate (IRR)</t>
  </si>
  <si>
    <t>10 bps decrease in ultimate reinvestment rate (URR)</t>
  </si>
  <si>
    <r>
      <rPr>
        <sz val="6"/>
        <color rgb="FF000000"/>
        <rFont val="Arial"/>
        <family val="2"/>
      </rPr>
      <t>Impact on Solvency ratio (CARLI)¹ of a sudden change in interest rate</t>
    </r>
    <r>
      <rPr>
        <vertAlign val="superscript"/>
        <sz val="6"/>
        <color rgb="FF000000"/>
        <rFont val="Arial"/>
        <family val="2"/>
      </rPr>
      <t>4,6</t>
    </r>
  </si>
  <si>
    <t>50 bps increase</t>
  </si>
  <si>
    <t>25 bps increase</t>
  </si>
  <si>
    <t>25 bps decrease</t>
  </si>
  <si>
    <t>50 bps decrease</t>
  </si>
  <si>
    <r>
      <rPr>
        <sz val="6"/>
        <color rgb="FF000000"/>
        <rFont val="Arial"/>
        <family val="2"/>
      </rPr>
      <t>Impact on Solvency ratio (CARLI</t>
    </r>
    <r>
      <rPr>
        <sz val="6"/>
        <color rgb="FF000000"/>
        <rFont val="Arial"/>
        <family val="2"/>
      </rPr>
      <t>)¹ of a sudden change in credit spread</t>
    </r>
    <r>
      <rPr>
        <vertAlign val="superscript"/>
        <sz val="6"/>
        <color rgb="FF000000"/>
        <rFont val="Arial"/>
        <family val="2"/>
      </rPr>
      <t>4,7</t>
    </r>
  </si>
  <si>
    <t>*Note: Actual results can differ significantly from the estimates presented in this page for a variety of reasons. See the Management Discussion and Analysis document for more details.</t>
  </si>
  <si>
    <t>² S&amp;P/TSX is a proxy that can move differently than our equity portfolio, which includes international public equity and private equity.</t>
  </si>
  <si>
    <r>
      <rPr>
        <vertAlign val="superscript"/>
        <sz val="6"/>
        <color rgb="FF000000"/>
        <rFont val="Arial"/>
        <family val="2"/>
      </rPr>
      <t>3</t>
    </r>
    <r>
      <rPr>
        <sz val="6"/>
        <color rgb="FF000000"/>
        <rFont val="Arial"/>
        <family val="2"/>
      </rPr>
      <t xml:space="preserve"> Compared to actual levels of the index on the dates shown.</t>
    </r>
  </si>
  <si>
    <r>
      <rPr>
        <vertAlign val="superscript"/>
        <sz val="6"/>
        <color rgb="FF000000"/>
        <rFont val="Arial"/>
        <family val="2"/>
      </rPr>
      <t>4</t>
    </r>
    <r>
      <rPr>
        <sz val="6"/>
        <color rgb="FF000000"/>
        <rFont val="Arial"/>
        <family val="2"/>
      </rPr>
      <t xml:space="preserve"> Capital sensitivities are disclosed once a year with Q4 results and in other quarters if judged necessary.</t>
    </r>
  </si>
  <si>
    <r>
      <rPr>
        <vertAlign val="superscript"/>
        <sz val="6"/>
        <color rgb="FF000000"/>
        <rFont val="Arial"/>
        <family val="2"/>
      </rPr>
      <t>5</t>
    </r>
    <r>
      <rPr>
        <sz val="6"/>
        <color rgb="FF000000"/>
        <rFont val="Arial"/>
        <family val="2"/>
      </rPr>
      <t xml:space="preserve"> Impact on net income on a full-year basis.</t>
    </r>
  </si>
  <si>
    <r>
      <rPr>
        <vertAlign val="superscript"/>
        <sz val="6"/>
        <color rgb="FF000000"/>
        <rFont val="Arial"/>
        <family val="2"/>
      </rPr>
      <t>6</t>
    </r>
    <r>
      <rPr>
        <sz val="6"/>
        <color rgb="FF000000"/>
        <rFont val="Arial"/>
        <family val="2"/>
      </rPr>
      <t xml:space="preserve"> Interest rate variation represents an immediate parallel change in interest rates (entire yield curve), at quarter-end.</t>
    </r>
  </si>
  <si>
    <r>
      <rPr>
        <vertAlign val="superscript"/>
        <sz val="6"/>
        <color rgb="FF000000"/>
        <rFont val="Arial"/>
        <family val="2"/>
      </rPr>
      <t>7</t>
    </r>
    <r>
      <rPr>
        <sz val="6"/>
        <color rgb="FF000000"/>
        <rFont val="Arial"/>
        <family val="2"/>
      </rPr>
      <t xml:space="preserve"> Credit spread variation represents an immediate parallel change in credit spreads across the entire yield curve, at quarter-end.</t>
    </r>
  </si>
  <si>
    <t>SHARE INFORMATION</t>
  </si>
  <si>
    <t>Share price</t>
  </si>
  <si>
    <t>High</t>
  </si>
  <si>
    <t>Low</t>
  </si>
  <si>
    <t>Close</t>
  </si>
  <si>
    <t>Average share price</t>
  </si>
  <si>
    <t>Number of common shares outstanding (in millions)</t>
  </si>
  <si>
    <t>Common shares issued</t>
  </si>
  <si>
    <t>Common shares repurchased and cancelled</t>
  </si>
  <si>
    <t>Weighted average number of common shares (in millions)</t>
  </si>
  <si>
    <t>Dividends</t>
  </si>
  <si>
    <t>Common dividends paid</t>
  </si>
  <si>
    <t>Dividend paid per common share in the period</t>
  </si>
  <si>
    <r>
      <rPr>
        <sz val="6"/>
        <color rgb="FF000000"/>
        <rFont val="Arial"/>
        <family val="2"/>
      </rPr>
      <t>Dividend payout ratio</t>
    </r>
    <r>
      <rPr>
        <vertAlign val="superscript"/>
        <sz val="6"/>
        <color rgb="FF000000"/>
        <rFont val="Arial"/>
        <family val="2"/>
      </rPr>
      <t>1</t>
    </r>
  </si>
  <si>
    <r>
      <rPr>
        <sz val="6"/>
        <color rgb="FF000000"/>
        <rFont val="Arial"/>
        <family val="2"/>
      </rPr>
      <t>Dividend yield (annualized)</t>
    </r>
    <r>
      <rPr>
        <vertAlign val="superscript"/>
        <sz val="6"/>
        <color rgb="FF000000"/>
        <rFont val="Arial"/>
        <family val="2"/>
      </rPr>
      <t>2</t>
    </r>
  </si>
  <si>
    <t>Stock options</t>
  </si>
  <si>
    <t>Number of stock options outstanding (in millions)</t>
  </si>
  <si>
    <t>Options granted</t>
  </si>
  <si>
    <t>Options exercised, cancelled or expired</t>
  </si>
  <si>
    <r>
      <rPr>
        <vertAlign val="superscript"/>
        <sz val="6"/>
        <color rgb="FF000000"/>
        <rFont val="Arial"/>
        <family val="2"/>
      </rPr>
      <t>1</t>
    </r>
    <r>
      <rPr>
        <sz val="6"/>
        <color rgb="FF000000"/>
        <rFont val="Arial"/>
        <family val="2"/>
      </rPr>
      <t xml:space="preserve"> Dividend payout ratio: dividend per common share paid in the period divided by the basic earnings per common share in the period.</t>
    </r>
  </si>
  <si>
    <r>
      <rPr>
        <vertAlign val="superscript"/>
        <sz val="6"/>
        <color rgb="FF000000"/>
        <rFont val="Arial"/>
        <family val="2"/>
      </rPr>
      <t>2</t>
    </r>
    <r>
      <rPr>
        <sz val="6"/>
        <color rgb="FF000000"/>
        <rFont val="Arial"/>
        <family val="2"/>
      </rPr>
      <t xml:space="preserve"> Dividend yield: annualized dividend per common share paid in the period divided by the closing price of the common share at the end of the period.</t>
    </r>
  </si>
  <si>
    <t>SHARE INFORMATION (continued)</t>
  </si>
  <si>
    <t>Valuation</t>
  </si>
  <si>
    <r>
      <rPr>
        <sz val="6"/>
        <color rgb="FF000000"/>
        <rFont val="Arial"/>
        <family val="2"/>
      </rPr>
      <t>Price-to-earnings multiple (trailing 12 months)</t>
    </r>
    <r>
      <rPr>
        <vertAlign val="superscript"/>
        <sz val="6"/>
        <color rgb="FF000000"/>
        <rFont val="Arial"/>
        <family val="2"/>
      </rPr>
      <t>1,</t>
    </r>
    <r>
      <rPr>
        <sz val="6"/>
        <color rgb="FF000000"/>
        <rFont val="Arial"/>
        <family val="2"/>
      </rPr>
      <t>² (in number of times)</t>
    </r>
  </si>
  <si>
    <t>Market capitalization</t>
  </si>
  <si>
    <r>
      <rPr>
        <sz val="6"/>
        <color rgb="FF000000"/>
        <rFont val="Arial"/>
        <family val="2"/>
      </rPr>
      <t>Book value per common share</t>
    </r>
    <r>
      <rPr>
        <vertAlign val="superscript"/>
        <sz val="6"/>
        <color rgb="FF000000"/>
        <rFont val="Arial"/>
        <family val="2"/>
      </rPr>
      <t>3</t>
    </r>
  </si>
  <si>
    <r>
      <rPr>
        <sz val="6"/>
        <color rgb="FF000000"/>
        <rFont val="Arial"/>
        <family val="2"/>
      </rPr>
      <t>Market value to book value ratio (in number of times)</t>
    </r>
    <r>
      <rPr>
        <vertAlign val="superscript"/>
        <sz val="6"/>
        <color rgb="FF000000"/>
        <rFont val="Arial"/>
        <family val="2"/>
      </rPr>
      <t>3</t>
    </r>
  </si>
  <si>
    <r>
      <rPr>
        <sz val="6"/>
        <color rgb="FF000000"/>
        <rFont val="Arial"/>
        <family val="2"/>
      </rPr>
      <t>Total payout ratio (trailing 12 months)</t>
    </r>
    <r>
      <rPr>
        <vertAlign val="superscript"/>
        <sz val="6"/>
        <color rgb="FF000000"/>
        <rFont val="Arial"/>
        <family val="2"/>
      </rPr>
      <t>4</t>
    </r>
  </si>
  <si>
    <r>
      <rPr>
        <sz val="6"/>
        <color rgb="FF000000"/>
        <rFont val="Arial"/>
        <family val="2"/>
      </rPr>
      <t>Capital yield (trailing 12 months)</t>
    </r>
    <r>
      <rPr>
        <vertAlign val="superscript"/>
        <sz val="6"/>
        <color rgb="FF000000"/>
        <rFont val="Arial"/>
        <family val="2"/>
      </rPr>
      <t>7</t>
    </r>
  </si>
  <si>
    <r>
      <rPr>
        <sz val="6"/>
        <color rgb="FF000000"/>
        <rFont val="Arial"/>
        <family val="2"/>
      </rPr>
      <t>Total return on common shares (trailing 12 months)</t>
    </r>
    <r>
      <rPr>
        <vertAlign val="superscript"/>
        <sz val="6"/>
        <color rgb="FF000000"/>
        <rFont val="Arial"/>
        <family val="2"/>
      </rPr>
      <t>8</t>
    </r>
  </si>
  <si>
    <t>Number of preferred shares outstanding (in thousands)</t>
  </si>
  <si>
    <t>Series B</t>
  </si>
  <si>
    <t>Series F</t>
  </si>
  <si>
    <t>Series G</t>
  </si>
  <si>
    <t>Series I</t>
  </si>
  <si>
    <t>Value of preferred shares</t>
  </si>
  <si>
    <t>Dividends paid per preferred share</t>
  </si>
  <si>
    <t>¹ Price-to-earnings multiple: closing price of the common share at the end of the period divided by the diluted earnings per common share for the last twelve months.</t>
  </si>
  <si>
    <r>
      <rPr>
        <vertAlign val="superscript"/>
        <sz val="6"/>
        <color rgb="FF000000"/>
        <rFont val="Arial"/>
        <family val="2"/>
      </rPr>
      <t>3</t>
    </r>
    <r>
      <rPr>
        <sz val="6"/>
        <color rgb="FF000000"/>
        <rFont val="Arial"/>
        <family val="2"/>
      </rPr>
      <t xml:space="preserve"> In Q4-2019, an adjustment has been made retroactively to January 1, 2018 transferring $7 from retained earnings to the participating policyholders' accounts.
</t>
    </r>
    <r>
      <rPr>
        <sz val="6"/>
        <color rgb="FF000000"/>
        <rFont val="Arial"/>
        <family val="2"/>
      </rPr>
      <t/>
    </r>
  </si>
  <si>
    <r>
      <rPr>
        <vertAlign val="superscript"/>
        <sz val="6"/>
        <color rgb="FF000000"/>
        <rFont val="Arial"/>
        <family val="2"/>
      </rPr>
      <t>4</t>
    </r>
    <r>
      <rPr>
        <sz val="6"/>
        <color rgb="FF000000"/>
        <rFont val="Arial"/>
        <family val="2"/>
      </rPr>
      <t xml:space="preserve"> Total payout ratio: sum of common dividends paid and common shares repurchased (buybacks) over the last twelve months divided by the net income available to common shareholders over the last twelve months. </t>
    </r>
  </si>
  <si>
    <t>CONSOLIDATED INCOME STATEMENTS</t>
  </si>
  <si>
    <t>INCOME STATEMENTS</t>
  </si>
  <si>
    <t>Revenues</t>
  </si>
  <si>
    <t>Investment income</t>
  </si>
  <si>
    <t>Variation in the market value of investment properties</t>
  </si>
  <si>
    <t>Realized gains (losses) on assets available for sale</t>
  </si>
  <si>
    <t>Change in fair value of financial assets designated at FVTPL</t>
  </si>
  <si>
    <t>Change in provisions for losses</t>
  </si>
  <si>
    <t>Other revenues</t>
  </si>
  <si>
    <t>Policy benefits and expenses</t>
  </si>
  <si>
    <t>Net benefits and claims on contracts</t>
  </si>
  <si>
    <t>Net transfer to segregated funds</t>
  </si>
  <si>
    <t>Increase (decrease) in insurance contract liabilities</t>
  </si>
  <si>
    <t>Increase (decrease) in investment contract liabilities</t>
  </si>
  <si>
    <t>Decrease (increase) in reinsurance assets</t>
  </si>
  <si>
    <t>Commissions</t>
  </si>
  <si>
    <t>General expenses</t>
  </si>
  <si>
    <t>Premium and other taxes</t>
  </si>
  <si>
    <t>Financing charges</t>
  </si>
  <si>
    <t>Income before income taxes</t>
  </si>
  <si>
    <t>Income taxes</t>
  </si>
  <si>
    <t>CONSOLIDATED COMPREHENSIVE INCOME STATEMENTS</t>
  </si>
  <si>
    <t>COMPREHENSIVE INCOME</t>
  </si>
  <si>
    <t>Comprehensive income statements</t>
  </si>
  <si>
    <t>Other comprehensive income (loss), net of income taxes</t>
  </si>
  <si>
    <t>Items that may be reclassified subsequently to net income</t>
  </si>
  <si>
    <t>Unrealized gains (losses) arising during the period</t>
  </si>
  <si>
    <t>Other invested assets</t>
  </si>
  <si>
    <t>Reclassification of losses (gains) included in net income</t>
  </si>
  <si>
    <t>Change in unrealized gains (losses) on available for sale financial assets</t>
  </si>
  <si>
    <t>Cash-flow hedge</t>
  </si>
  <si>
    <t>Currency translation account</t>
  </si>
  <si>
    <t>Unrealized gains (losses) on currency translation in foreign operations</t>
  </si>
  <si>
    <t>Hedges of net investment in foreign operations</t>
  </si>
  <si>
    <t>Items that will not be reclassified subsequently to net income</t>
  </si>
  <si>
    <t>Remeasurement of post-employment benefits</t>
  </si>
  <si>
    <t>Total other comprehensive income (loss)</t>
  </si>
  <si>
    <t>Comprehensive income</t>
  </si>
  <si>
    <t>Comprehensive income attributed to shareholders</t>
  </si>
  <si>
    <t>Comprehensive income attributed to participating policyholders</t>
  </si>
  <si>
    <t>DETAIL OF ACCUMULATED OTHER COMPREHENSIVE INCOME</t>
  </si>
  <si>
    <t>Accumulated other comprehensive income (loss)</t>
  </si>
  <si>
    <t>Balance at beginning of period</t>
  </si>
  <si>
    <t>Transfer of post-employment benefits to retained earnings</t>
  </si>
  <si>
    <t>Total other comprehensive income</t>
  </si>
  <si>
    <t>Balance at end of period</t>
  </si>
  <si>
    <t xml:space="preserve">Sources of accumulated other comprehensive income (loss) </t>
  </si>
  <si>
    <t>CONSOLIDATED STATEMENTS OF FINANCIAL POSITION</t>
  </si>
  <si>
    <t>FINANCIAL POSITION</t>
  </si>
  <si>
    <t>Assets</t>
  </si>
  <si>
    <t>Investments</t>
  </si>
  <si>
    <t xml:space="preserve">Derivative financial instruments </t>
  </si>
  <si>
    <t>Total investments</t>
  </si>
  <si>
    <r>
      <rPr>
        <b/>
        <sz val="6"/>
        <color rgb="FF000000"/>
        <rFont val="Arial"/>
        <family val="2"/>
      </rPr>
      <t>Other assets</t>
    </r>
  </si>
  <si>
    <t>Reinsurance assets</t>
  </si>
  <si>
    <t>Fixed assets</t>
  </si>
  <si>
    <t>Deferred income tax assets</t>
  </si>
  <si>
    <t>Intangible assets</t>
  </si>
  <si>
    <t>Goodwill</t>
  </si>
  <si>
    <t xml:space="preserve">General fund assets </t>
  </si>
  <si>
    <t>Segregated funds net assets</t>
  </si>
  <si>
    <t>Total assets</t>
  </si>
  <si>
    <t>FINANCIAL POSITION (continued)</t>
  </si>
  <si>
    <t>Liabilities</t>
  </si>
  <si>
    <t>Insurance contract liabilities</t>
  </si>
  <si>
    <t>Provisions for future policy benefits</t>
  </si>
  <si>
    <t>Provisions for dividends to policyholders and experience rating refunds</t>
  </si>
  <si>
    <t>Benefits payable and provision for unreported claims</t>
  </si>
  <si>
    <t>Policyholders' amounts on deposit</t>
  </si>
  <si>
    <t>Investment contract liabilities</t>
  </si>
  <si>
    <t>Derivative financial instruments</t>
  </si>
  <si>
    <t>Other liabilities</t>
  </si>
  <si>
    <t>Mortgage debt on investment properties</t>
  </si>
  <si>
    <r>
      <rPr>
        <b/>
        <sz val="6"/>
        <color rgb="FF000000"/>
        <rFont val="Arial"/>
        <family val="2"/>
      </rPr>
      <t>Other liabilities</t>
    </r>
  </si>
  <si>
    <t>Deferred income tax liabilities</t>
  </si>
  <si>
    <t xml:space="preserve">General fund liabilities </t>
  </si>
  <si>
    <t xml:space="preserve">Liabilities related to segregated funds net assets
</t>
  </si>
  <si>
    <t>Share capital</t>
  </si>
  <si>
    <t>Retained earnings¹</t>
  </si>
  <si>
    <t>Total equity</t>
  </si>
  <si>
    <t>Total liabilities and equity</t>
  </si>
  <si>
    <r>
      <rPr>
        <vertAlign val="superscript"/>
        <sz val="6"/>
        <color rgb="FF000000"/>
        <rFont val="Arial"/>
        <family val="2"/>
      </rPr>
      <t>1</t>
    </r>
    <r>
      <rPr>
        <sz val="6"/>
        <color rgb="FF000000"/>
        <rFont val="Arial"/>
        <family val="2"/>
      </rPr>
      <t xml:space="preserve"> In Q4-2019, an adjustment has been made retroactively to January 1, 2018 transferring $7 from retained earnings to the participating policyholders' accounts.</t>
    </r>
  </si>
  <si>
    <t>Glossary</t>
  </si>
  <si>
    <r>
      <rPr>
        <b/>
        <sz val="7"/>
        <color rgb="FF000000"/>
        <rFont val="Arial"/>
        <family val="2"/>
      </rPr>
      <t>Assets under administration</t>
    </r>
    <r>
      <rPr>
        <sz val="7"/>
        <color rgb="FF000000"/>
        <rFont val="Arial"/>
        <family val="2"/>
      </rPr>
      <t xml:space="preserve"> – All assets with respect to which the Company acts only as an intermediary between a client and an external fund manager.</t>
    </r>
  </si>
  <si>
    <r>
      <rPr>
        <b/>
        <sz val="7"/>
        <color rgb="FF000000"/>
        <rFont val="Arial"/>
        <family val="2"/>
      </rPr>
      <t>Assets under management</t>
    </r>
    <r>
      <rPr>
        <sz val="7"/>
        <color rgb="FF000000"/>
        <rFont val="Arial"/>
        <family val="2"/>
      </rPr>
      <t xml:space="preserve"> – All assets with respect to which the Company establishes a contract with a client and makes investment decisions for amounts deposited in this contract.  </t>
    </r>
  </si>
  <si>
    <r>
      <rPr>
        <b/>
        <sz val="7"/>
        <color rgb="FF000000"/>
        <rFont val="Arial"/>
        <family val="2"/>
      </rPr>
      <t>Capital structure</t>
    </r>
    <r>
      <rPr>
        <sz val="7"/>
        <color rgb="FF000000"/>
        <rFont val="Arial"/>
        <family val="2"/>
      </rPr>
      <t xml:space="preserve"> – Total of Company equity, participating policyholders’ accounts and debentures.</t>
    </r>
  </si>
  <si>
    <r>
      <rPr>
        <b/>
        <sz val="7"/>
        <color rgb="FF000000"/>
        <rFont val="Arial"/>
        <family val="2"/>
      </rPr>
      <t>•     Finance receivables</t>
    </r>
    <r>
      <rPr>
        <sz val="7"/>
        <color rgb="FF000000"/>
        <rFont val="Arial"/>
        <family val="2"/>
      </rPr>
      <t xml:space="preserve"> – Car loan receivables before provisions, including accrued interests and liabilities.
</t>
    </r>
    <r>
      <rPr>
        <sz val="8"/>
        <color rgb="FF000000"/>
        <rFont val="Calibri"/>
        <family val="2"/>
      </rPr>
      <t/>
    </r>
  </si>
  <si>
    <r>
      <rPr>
        <b/>
        <sz val="7"/>
        <color rgb="FF000000"/>
        <rFont val="Arial"/>
        <family val="2"/>
      </rPr>
      <t xml:space="preserve">•     Loan originations </t>
    </r>
    <r>
      <rPr>
        <sz val="7"/>
        <color rgb="FF000000"/>
        <rFont val="Arial"/>
        <family val="2"/>
      </rPr>
      <t>– Refers to new car loans disbursed in a given period.</t>
    </r>
  </si>
  <si>
    <r>
      <rPr>
        <b/>
        <sz val="7"/>
        <color rgb="FF000000"/>
        <rFont val="Arial"/>
        <family val="2"/>
      </rPr>
      <t>Classification of contracts</t>
    </r>
    <r>
      <rPr>
        <sz val="7"/>
        <color rgb="FF000000"/>
        <rFont val="Arial"/>
        <family val="2"/>
      </rPr>
      <t xml:space="preserve"> – Contracts are classified into one of the following categories:</t>
    </r>
  </si>
  <si>
    <r>
      <rPr>
        <b/>
        <sz val="7"/>
        <color rgb="FF000000"/>
        <rFont val="Arial"/>
        <family val="2"/>
      </rPr>
      <t>•     Insurance contract</t>
    </r>
    <r>
      <rPr>
        <sz val="7"/>
        <color rgb="FF000000"/>
        <rFont val="Arial"/>
        <family val="2"/>
      </rPr>
      <t xml:space="preserve"> – Contract under which the Company accepts a significant insurance risk from the policyholder by agreeing to compensate the policyholder if a specified uncertain future event (the insured event) adversely affects the policyholder. The Company has classified most of its contracts as insurance contracts. The revenue associated with these contracts is posted as “Premiums” on the income statement.</t>
    </r>
  </si>
  <si>
    <r>
      <rPr>
        <b/>
        <sz val="7"/>
        <color rgb="FF000000"/>
        <rFont val="Arial"/>
        <family val="2"/>
      </rPr>
      <t>•     Investment contract</t>
    </r>
    <r>
      <rPr>
        <sz val="7"/>
        <color rgb="FF000000"/>
        <rFont val="Arial"/>
        <family val="2"/>
      </rPr>
      <t xml:space="preserve"> – Contract that does not involve a significant insurance risk for the Company. Financial cash flows associated with these contracts are not posted on the income statement but are rather posted directly on the balance sheet of the Company.</t>
    </r>
  </si>
  <si>
    <r>
      <rPr>
        <b/>
        <sz val="7"/>
        <color rgb="FF000000"/>
        <rFont val="Arial"/>
        <family val="2"/>
      </rPr>
      <t>•     Service contract</t>
    </r>
    <r>
      <rPr>
        <sz val="7"/>
        <color rgb="FF000000"/>
        <rFont val="Arial"/>
        <family val="2"/>
      </rPr>
      <t xml:space="preserve"> – Contract that does not involve any insurance risk for the Company. Administrative Services Only (ASO) contracts fall into this category. The revenue associated with these contracts is posted as “Other revenues” on the income statement.</t>
    </r>
  </si>
  <si>
    <r>
      <rPr>
        <b/>
        <sz val="7"/>
        <color rgb="FF000000"/>
        <rFont val="Arial"/>
        <family val="2"/>
      </rPr>
      <t>Core earnings definition</t>
    </r>
    <r>
      <rPr>
        <b/>
        <sz val="7"/>
        <color rgb="FF000000"/>
        <rFont val="Arial"/>
        <family val="2"/>
      </rPr>
      <t xml:space="preserve"> –</t>
    </r>
    <r>
      <rPr>
        <sz val="7"/>
        <color rgb="FF000000"/>
        <rFont val="Arial"/>
        <family val="2"/>
      </rPr>
      <t xml:space="preserve"> Core earnings (loss) and financial measures based on core earnings (loss), including core EPS and core ROE, are non-IFRS financial measures used to better understand the capacity of the Company to generate sustainable earnings. Core earnings (loss) remove from reported earnings (loss) the impacts of the following items that create volatility in the Company’s results under IFRS, or that are not representative of its underlying operating performance: 1) market-related impacts that differ from management’s best estimate assumptions, which include impacts of returns on equity markets and changes in interest rates related to (i) management fees collected on assets under management or administration (MERs), (ii) universal life policies, (iii) the level of assets backing long-term liabilities, and (iv) the dynamic hedging program for segregated fund guarantees; 2) assumption changes and management actions; 3) </t>
    </r>
    <r>
      <rPr>
        <sz val="7"/>
        <color rgb="FF000000"/>
        <rFont val="Arial"/>
        <family val="2"/>
      </rPr>
      <t>charges or proceeds related to</t>
    </r>
    <r>
      <rPr>
        <sz val="7"/>
        <color rgb="FF000000"/>
        <rFont val="Arial"/>
        <family val="2"/>
      </rPr>
      <t xml:space="preserve"> acquisition or disposition of a business, including acquisition, integration and restructuring costs; 4) amortization of acquisition-related finite life intangible assets; 5) non-core pension expense, that represents the difference between the asset return (interest income on plan assets) calculated using the expected return on plan assets and the IFRS prescribed pension plan discount rate; 6) specified items which management believes are not representative of the performance of the Company, including (i) material legal settlements and provisions, (ii) unusual income tax gains and losses, (iii) material impairment charges related to goodwill and intangible assets, and (iv) other specified unusual gains and losses.</t>
    </r>
    <r>
      <rPr>
        <sz val="7"/>
        <color rgb="FF000000"/>
        <rFont val="Arial"/>
        <family val="2"/>
      </rPr>
      <t xml:space="preserve"> </t>
    </r>
    <r>
      <rPr>
        <sz val="7"/>
        <color rgb="FF000000"/>
        <rFont val="Arial"/>
        <family val="2"/>
      </rPr>
      <t>This core earnings definition is applicable as of January 1, 2021. However, the core results for prior periods that are presented for comparison purposes have also been calculated according to this definition.</t>
    </r>
  </si>
  <si>
    <r>
      <rPr>
        <b/>
        <sz val="7"/>
        <color rgb="FF000000"/>
        <rFont val="Arial"/>
        <family val="2"/>
      </rPr>
      <t>Deposits</t>
    </r>
    <r>
      <rPr>
        <sz val="7"/>
        <color rgb="FF000000"/>
        <rFont val="Arial"/>
        <family val="2"/>
      </rPr>
      <t xml:space="preserve"> – Deposits refer to amounts of money received from customers under a mutual fund contract or an investment contract. Deposits are not reflected in the Company’s income statements.</t>
    </r>
  </si>
  <si>
    <r>
      <rPr>
        <b/>
        <sz val="7"/>
        <color rgb="FF000000"/>
        <rFont val="Arial"/>
        <family val="2"/>
      </rPr>
      <t>Dividend per common share</t>
    </r>
    <r>
      <rPr>
        <sz val="7"/>
        <color rgb="FF000000"/>
        <rFont val="Arial"/>
        <family val="2"/>
      </rPr>
      <t xml:space="preserve"> – Dividend paid by the Company to its common shareholders in a given period.</t>
    </r>
  </si>
  <si>
    <r>
      <rPr>
        <b/>
        <sz val="7"/>
        <color rgb="FF000000"/>
        <rFont val="Arial"/>
        <family val="2"/>
      </rPr>
      <t>Dividend per preferred share</t>
    </r>
    <r>
      <rPr>
        <sz val="7"/>
        <color rgb="FF000000"/>
        <rFont val="Arial"/>
        <family val="2"/>
      </rPr>
      <t xml:space="preserve"> – Dividend paid by iA Assurance to its preferred shareholders in a given period.</t>
    </r>
  </si>
  <si>
    <r>
      <rPr>
        <b/>
        <sz val="7"/>
        <color rgb="FF000000"/>
        <rFont val="Arial"/>
        <family val="2"/>
      </rPr>
      <t>IFRS</t>
    </r>
    <r>
      <rPr>
        <sz val="7"/>
        <color rgb="FF000000"/>
        <rFont val="Arial"/>
        <family val="2"/>
      </rPr>
      <t xml:space="preserve"> – Refers to International Financial Reporting Standards.</t>
    </r>
  </si>
  <si>
    <r>
      <rPr>
        <b/>
        <sz val="7"/>
        <color rgb="FF000000"/>
        <rFont val="Arial"/>
        <family val="2"/>
      </rPr>
      <t>Impaired investments</t>
    </r>
    <r>
      <rPr>
        <sz val="7"/>
        <color rgb="FF000000"/>
        <rFont val="Arial"/>
        <family val="2"/>
      </rPr>
      <t xml:space="preserve"> – Mortgages, bonds and other investment securities in default where there is no reasonable assurance that amounts owed to the Company will be recovered. Any loan on which contractual payments are in arrears for 90 days or more in the case of mortgages and 120 days or more in the case of other loans or in foreclosure is assumed to be impaired.</t>
    </r>
  </si>
  <si>
    <t>Premiums and premium equivalents include general fund premiums, segregated fund premiums, and premium equivalents.</t>
  </si>
  <si>
    <r>
      <rPr>
        <b/>
        <sz val="7"/>
        <color rgb="FF000000"/>
        <rFont val="Arial"/>
        <family val="2"/>
      </rPr>
      <t xml:space="preserve">•     General fund premiums: </t>
    </r>
    <r>
      <rPr>
        <sz val="7"/>
        <color rgb="FF000000"/>
        <rFont val="Arial"/>
        <family val="2"/>
      </rPr>
      <t>Premiums earned on insurance, annuity and pension contracts as reflected in the Company’s income statements. “Net premiums” refer to gross premiums less amounts ceded to a reinsurer.</t>
    </r>
  </si>
  <si>
    <r>
      <rPr>
        <b/>
        <sz val="7"/>
        <color rgb="FF000000"/>
        <rFont val="Arial"/>
        <family val="2"/>
      </rPr>
      <t xml:space="preserve">•     Segregated fund premiums: </t>
    </r>
    <r>
      <rPr>
        <sz val="7"/>
        <color rgb="FF000000"/>
        <rFont val="Arial"/>
        <family val="2"/>
      </rPr>
      <t>Amounts related to insurance, annuity and pension contracts which are invested in segregated funds. These amounts are reflected in the Company's income statements.</t>
    </r>
  </si>
  <si>
    <r>
      <rPr>
        <b/>
        <sz val="7"/>
        <color rgb="FF000000"/>
        <rFont val="Arial"/>
        <family val="2"/>
      </rPr>
      <t>Return on common shareholders’ equity (ROE)</t>
    </r>
    <r>
      <rPr>
        <sz val="7"/>
        <color rgb="FF000000"/>
        <rFont val="Arial"/>
        <family val="2"/>
      </rPr>
      <t xml:space="preserve"> – Ratio, expressed as a percentage, obtained by dividing the consolidated net income available to common shareholders by the average common shareholders’ equity for the period.</t>
    </r>
  </si>
  <si>
    <r>
      <rPr>
        <b/>
        <sz val="7"/>
        <color rgb="FF000000"/>
        <rFont val="Arial"/>
        <family val="2"/>
      </rPr>
      <t>Sales</t>
    </r>
    <r>
      <rPr>
        <sz val="7"/>
        <color rgb="FF000000"/>
        <rFont val="Arial"/>
        <family val="2"/>
      </rPr>
      <t xml:space="preserve"> – Sales is a non-IFRS measure used to assess the Company's ability to generate a new business. They are defined as fund entries on new business written during the period. Net premiums, which are part of the revenues presented in the financial statements, include both fund entries from new business written and in-force contracts:</t>
    </r>
  </si>
  <si>
    <t xml:space="preserve">•     Individual Insurance: </t>
  </si>
  <si>
    <t>In the Individual Insurance sector, sales are defined as first-year annualized premiums. The net premiums presented in the Consolidated Financial Statements include both fund entries on new business written during the period and on in-force contracts and are reduced by premiums ceded to reinsurers.</t>
  </si>
  <si>
    <t xml:space="preserve">•     Individual Wealth Management: </t>
  </si>
  <si>
    <r>
      <rPr>
        <i/>
        <sz val="7"/>
        <color rgb="FF000000"/>
        <rFont val="Arial"/>
        <family val="2"/>
      </rPr>
      <t>Net sales</t>
    </r>
    <r>
      <rPr>
        <sz val="7"/>
        <color rgb="FF000000"/>
        <rFont val="Arial"/>
        <family val="2"/>
      </rPr>
      <t>: In the Individual Wealth Management sector, net sales are a useful measure because they provide a more detailed understanding of the source of asset under management growth. The change in assets under management is important because it determines the level of management fees recorded in the Consolidated Income Statements under “Other revenues”. Sales for segregated funds and mutual funds correspond to net fund entries (gross sales less withdrawals and transfers).</t>
    </r>
  </si>
  <si>
    <t xml:space="preserve">•     Group Insurance: </t>
  </si>
  <si>
    <r>
      <rPr>
        <i/>
        <sz val="7"/>
        <color rgb="FF000000"/>
        <rFont val="Arial"/>
        <family val="2"/>
      </rPr>
      <t>Employee Plans</t>
    </r>
    <r>
      <rPr>
        <sz val="7"/>
        <color rgb="FF000000"/>
        <rFont val="Arial"/>
        <family val="2"/>
      </rPr>
      <t>: Sales are defined as fund entries on new business written during the period. They measure the Company’s ability to generate new business. In the Group Insurance Employee Plans division, sales are defined as first-year annualized premiums, including premium equivalents (Administrative Services Only). Net premiums presented in the Consolidated Financial Statements are net of reinsurance and include both fund entries on new business written during the period and on in-force contracts. Net premiums for the  Employee Plans division are included in the net premiums for the Group Insurance sector, along with those of the sector’s two other divisions, Dealer Services and Special Markets.</t>
    </r>
  </si>
  <si>
    <r>
      <rPr>
        <i/>
        <sz val="7"/>
        <color rgb="FF000000"/>
        <rFont val="Arial"/>
        <family val="2"/>
      </rPr>
      <t>Dealer Services - Creditor Insurance</t>
    </r>
    <r>
      <rPr>
        <sz val="7"/>
        <color rgb="FF000000"/>
        <rFont val="Arial"/>
        <family val="2"/>
      </rPr>
      <t>: Creditor insurance sales are defined as premiums before reinsurance and cancellations.</t>
    </r>
  </si>
  <si>
    <r>
      <rPr>
        <i/>
        <sz val="7"/>
        <color rgb="FF000000"/>
        <rFont val="Arial"/>
        <family val="2"/>
      </rPr>
      <t>Dealer Services - P&amp;C</t>
    </r>
    <r>
      <rPr>
        <sz val="7"/>
        <color rgb="FF000000"/>
        <rFont val="Arial"/>
        <family val="2"/>
      </rPr>
      <t>: P&amp;C sales are defined as direct written premiums (before reinsurance).</t>
    </r>
  </si>
  <si>
    <r>
      <rPr>
        <i/>
        <sz val="7"/>
        <color rgb="FF000000"/>
        <rFont val="Arial"/>
        <family val="2"/>
      </rPr>
      <t>Special Markets</t>
    </r>
    <r>
      <rPr>
        <sz val="7"/>
        <color rgb="FF000000"/>
        <rFont val="Arial"/>
        <family val="2"/>
      </rPr>
      <t>: Sales are defined as premiums before reinsurance.</t>
    </r>
  </si>
  <si>
    <t xml:space="preserve">•     Group Savings and Retirement: </t>
  </si>
  <si>
    <r>
      <rPr>
        <i/>
        <sz val="7"/>
        <color rgb="FF000000"/>
        <rFont val="Arial"/>
        <family val="2"/>
      </rPr>
      <t>Sales</t>
    </r>
    <r>
      <rPr>
        <sz val="7"/>
        <color rgb="FF000000"/>
        <rFont val="Arial"/>
        <family val="2"/>
      </rPr>
      <t>: In the Group Savings and Retirement sector, sales include gross premiums (before reinsurance) and premium equivalents, or deposits. The net premiums presented in the Consolidated Financial Statements are after reinsurance and exclude premium equivalents.</t>
    </r>
  </si>
  <si>
    <t xml:space="preserve">•     US Operations: </t>
  </si>
  <si>
    <r>
      <rPr>
        <i/>
        <sz val="7"/>
        <color rgb="FF000000"/>
        <rFont val="Arial"/>
        <family val="2"/>
      </rPr>
      <t>Individual Insurance:</t>
    </r>
    <r>
      <rPr>
        <sz val="7"/>
        <color rgb="FF000000"/>
        <rFont val="Arial"/>
        <family val="2"/>
      </rPr>
      <t xml:space="preserve"> Sales are defined as first-year annualized premiums.</t>
    </r>
  </si>
  <si>
    <r>
      <rPr>
        <i/>
        <sz val="7"/>
        <color rgb="FF000000"/>
        <rFont val="Arial"/>
        <family val="2"/>
      </rPr>
      <t>Dealer Services - P&amp;C:</t>
    </r>
    <r>
      <rPr>
        <sz val="7"/>
        <color rgb="FF000000"/>
        <rFont val="Arial"/>
        <family val="2"/>
      </rPr>
      <t xml:space="preserve"> P&amp;C sales are defined as direct written premiums (before reinsurance) and premium equivalents.
</t>
    </r>
    <r>
      <rPr>
        <sz val="8"/>
        <color rgb="FF000000"/>
        <rFont val="Calibri"/>
        <family val="2"/>
      </rPr>
      <t/>
    </r>
  </si>
  <si>
    <t xml:space="preserve">•     General Insurance: </t>
  </si>
  <si>
    <t>iAAH (Auto &amp; Home): Sales are defined as direct written premiums.</t>
  </si>
  <si>
    <r>
      <rPr>
        <b/>
        <sz val="7"/>
        <color rgb="FF000000"/>
        <rFont val="Arial"/>
        <family val="2"/>
      </rPr>
      <t>Share price</t>
    </r>
    <r>
      <rPr>
        <sz val="7"/>
        <color rgb="FF000000"/>
        <rFont val="Arial"/>
        <family val="2"/>
      </rPr>
      <t xml:space="preserve"> – Price of the Company's share, as traded on the Toronto Stock Exchange under the ticker symbol IAG.</t>
    </r>
  </si>
  <si>
    <r>
      <rPr>
        <b/>
        <sz val="7"/>
        <color rgb="FF000000"/>
        <rFont val="Arial"/>
        <family val="2"/>
      </rPr>
      <t>Sensitivity</t>
    </r>
    <r>
      <rPr>
        <sz val="7"/>
        <color rgb="FF000000"/>
        <rFont val="Arial"/>
        <family val="2"/>
      </rPr>
      <t xml:space="preserve"> – Sensitivity analysis includes measures that have no IFRS equivalents.</t>
    </r>
  </si>
  <si>
    <r>
      <rPr>
        <b/>
        <sz val="7"/>
        <color rgb="FF000000"/>
        <rFont val="Arial"/>
        <family val="2"/>
      </rPr>
      <t>Solvency ratio</t>
    </r>
    <r>
      <rPr>
        <sz val="7"/>
        <color rgb="FF000000"/>
        <rFont val="Arial"/>
        <family val="2"/>
      </rPr>
      <t xml:space="preserve"> – Solvency ratios provide a measure of the company’s solvency and allows the regulatory authorities to determine if an insurance company is sufficiently capitalized in comparison to the minimum set by the company's regulator. The Company’s regulatory authority is the Autorité des marchés financiers. Under the capital regime CARLI in effect since January 1, 2018 (AMF’s capital guideline that is comparable to OSFI’s LICAT), the total ratio is calculated by dividing the sum of the available capital, the surplus allowance and the eligible deposits by the base solvency buffer. Under the capital regime CAR in effect until December 31, 2017 (AMF’s capital guideline that is comparable to OSFI’s MCCSR), the ratio is calculated by dividing the available capital by the required capital.</t>
    </r>
  </si>
  <si>
    <r>
      <rPr>
        <b/>
        <sz val="7"/>
        <color rgb="FF000000"/>
        <rFont val="Arial"/>
        <family val="2"/>
      </rPr>
      <t>Sources of earnings</t>
    </r>
    <r>
      <rPr>
        <sz val="7"/>
        <color rgb="FF000000"/>
        <rFont val="Arial"/>
        <family val="2"/>
      </rPr>
      <t xml:space="preserve"> – The analysis of profitability according to the sources of earnings presents sources of benefits in compliance with the guideline issued by the Office of the Superintendent of Financial Institutions and developed in co-operation with the Canadian Institute of Actuaries. This analysis is intended to be a supplement to the disclosure required by International Financial Reporting Standards and to facilitates the understanding of the financial position of companies by both existing and prospective stakeholders to better form a view as to the quality, potential volatility and sustainability of earnings. It provides an analysis of the difference between actual income and the income that would have been reported had all assumptions at the start of the reporting period been realized during the reporting period. The operating profit and income taxes presented in the sources of earnings are non-IFRS measures. Sources of earnings provide additional indicators for evaluating financial performance:</t>
    </r>
  </si>
  <si>
    <t xml:space="preserve">•     Operating profit: </t>
  </si>
  <si>
    <t xml:space="preserve">•     Income taxes: </t>
  </si>
  <si>
    <r>
      <rPr>
        <sz val="7"/>
        <color rgb="FF000000"/>
        <rFont val="Arial"/>
        <family val="2"/>
      </rPr>
      <t xml:space="preserve">Income taxes represent the value of amounts payable under the tax laws and include tax payable and deferred income taxes. A life insurer's investment income taxes and premium taxe are not included in these amounts.
</t>
    </r>
    <r>
      <rPr>
        <sz val="8"/>
        <color rgb="FF000000"/>
        <rFont val="Calibri"/>
        <family val="2"/>
      </rPr>
      <t/>
    </r>
  </si>
  <si>
    <t xml:space="preserve">US Operations ($CAN)
</t>
  </si>
  <si>
    <t>December 31, 2020</t>
  </si>
  <si>
    <r>
      <t>Impact on net income to common shareholders of a sudden 10% decrease in equity markets (in $M)</t>
    </r>
    <r>
      <rPr>
        <vertAlign val="superscript"/>
        <sz val="6"/>
        <color rgb="FF000000"/>
        <rFont val="Arial"/>
        <family val="2"/>
      </rPr>
      <t>5</t>
    </r>
  </si>
  <si>
    <r>
      <rPr>
        <vertAlign val="superscript"/>
        <sz val="6"/>
        <color rgb="FF000000"/>
        <rFont val="Arial"/>
        <family val="2"/>
      </rPr>
      <t>2</t>
    </r>
    <r>
      <rPr>
        <sz val="6"/>
        <color rgb="FF000000"/>
        <rFont val="Arial"/>
        <family val="2"/>
      </rPr>
      <t xml:space="preserve"> Calculated by dividing earnings for the past 12 months (before interest and taxes) by the sum of interest, dividends on preferred shares issued by a subsidiary and redemption premiums on preferred shares issued by a subsidiary (if applicable).
</t>
    </r>
  </si>
  <si>
    <r>
      <rPr>
        <vertAlign val="superscript"/>
        <sz val="6"/>
        <color rgb="FF000000"/>
        <rFont val="Arial"/>
        <family val="2"/>
      </rPr>
      <t>2</t>
    </r>
    <r>
      <rPr>
        <sz val="6"/>
        <color rgb="FF000000"/>
        <rFont val="Arial"/>
        <family val="2"/>
      </rPr>
      <t xml:space="preserve"> In Q4-2019, an adjustement has been made retroactively to January 1, 2018 transferring $7 from retained earnings to the participating policyholders' accounts.</t>
    </r>
  </si>
  <si>
    <r>
      <rPr>
        <vertAlign val="superscript"/>
        <sz val="6"/>
        <color rgb="FF000000"/>
        <rFont val="Arial"/>
        <family val="2"/>
      </rPr>
      <t>2</t>
    </r>
    <r>
      <rPr>
        <sz val="6"/>
        <color rgb="FF000000"/>
        <rFont val="Arial"/>
        <family val="2"/>
      </rPr>
      <t xml:space="preserve"> An adjustment to Q1-2019 and Q2-2019 figures has been performed in Q3-2019.
</t>
    </r>
  </si>
  <si>
    <r>
      <t>Assets under administration</t>
    </r>
    <r>
      <rPr>
        <vertAlign val="superscript"/>
        <sz val="6"/>
        <color rgb="FF000000"/>
        <rFont val="Arial"/>
        <family val="2"/>
      </rPr>
      <t>2,3</t>
    </r>
  </si>
  <si>
    <r>
      <t>Net investment fund sales</t>
    </r>
    <r>
      <rPr>
        <vertAlign val="superscript"/>
        <sz val="6"/>
        <color rgb="FF000000"/>
        <rFont val="Arial"/>
        <family val="2"/>
      </rPr>
      <t>1</t>
    </r>
  </si>
  <si>
    <r>
      <t>Sales</t>
    </r>
    <r>
      <rPr>
        <vertAlign val="superscript"/>
        <sz val="6"/>
        <color rgb="FF000000"/>
        <rFont val="Arial"/>
        <family val="2"/>
      </rPr>
      <t>1</t>
    </r>
  </si>
  <si>
    <r>
      <rPr>
        <vertAlign val="superscript"/>
        <sz val="6"/>
        <color rgb="FF000000"/>
        <rFont val="Arial"/>
        <family val="2"/>
      </rPr>
      <t>2</t>
    </r>
    <r>
      <rPr>
        <sz val="6"/>
        <color rgb="FF000000"/>
        <rFont val="Arial"/>
        <family val="2"/>
      </rPr>
      <t xml:space="preserve"> An adjustment to the Q2-2019 assets under administration figure was made in Q3-2019.</t>
    </r>
  </si>
  <si>
    <t>Dividends on preferred shares issued by a subsidiary</t>
  </si>
  <si>
    <r>
      <rPr>
        <vertAlign val="superscript"/>
        <sz val="6"/>
        <color rgb="FF000000"/>
        <rFont val="Arial"/>
        <family val="2"/>
      </rPr>
      <t>2</t>
    </r>
    <r>
      <rPr>
        <sz val="6"/>
        <color rgb="FF000000"/>
        <rFont val="Arial"/>
        <family val="2"/>
      </rPr>
      <t xml:space="preserve"> Since Q3-2020, IAS Parent Holdings inc. has been added to this business unit.
</t>
    </r>
  </si>
  <si>
    <r>
      <t>Macroeconomic impact on level of assets backing long-term liabilities</t>
    </r>
    <r>
      <rPr>
        <vertAlign val="superscript"/>
        <sz val="6"/>
        <color rgb="FF000000"/>
        <rFont val="Arial"/>
        <family val="2"/>
      </rPr>
      <t>3</t>
    </r>
  </si>
  <si>
    <r>
      <t>Changes in assumptions and management actions</t>
    </r>
    <r>
      <rPr>
        <vertAlign val="superscript"/>
        <sz val="6"/>
        <color rgb="FF000000"/>
        <rFont val="Arial"/>
        <family val="2"/>
      </rPr>
      <t>3</t>
    </r>
  </si>
  <si>
    <r>
      <t>Income on capital</t>
    </r>
    <r>
      <rPr>
        <vertAlign val="superscript"/>
        <sz val="6"/>
        <color rgb="FF000000"/>
        <rFont val="Arial"/>
        <family val="2"/>
      </rPr>
      <t>1</t>
    </r>
  </si>
  <si>
    <r>
      <t>Income taxes</t>
    </r>
    <r>
      <rPr>
        <vertAlign val="superscript"/>
        <sz val="6"/>
        <color rgb="FF000000"/>
        <rFont val="Arial"/>
        <family val="2"/>
      </rPr>
      <t>1</t>
    </r>
  </si>
  <si>
    <r>
      <t>Operating profit (loss)</t>
    </r>
    <r>
      <rPr>
        <vertAlign val="superscript"/>
        <sz val="6"/>
        <color rgb="FF000000"/>
        <rFont val="Arial"/>
        <family val="2"/>
      </rPr>
      <t>1</t>
    </r>
  </si>
  <si>
    <r>
      <t>Changes in assumptions and management actions</t>
    </r>
    <r>
      <rPr>
        <vertAlign val="superscript"/>
        <sz val="6"/>
        <color rgb="FF000000"/>
        <rFont val="Arial"/>
        <family val="2"/>
      </rPr>
      <t>2</t>
    </r>
  </si>
  <si>
    <r>
      <t>Income (loss) before income taxes</t>
    </r>
    <r>
      <rPr>
        <vertAlign val="superscript"/>
        <sz val="6"/>
        <color rgb="FF000000"/>
        <rFont val="Arial"/>
        <family val="2"/>
      </rPr>
      <t>1</t>
    </r>
  </si>
  <si>
    <r>
      <t>Expected profit on in-force</t>
    </r>
    <r>
      <rPr>
        <vertAlign val="superscript"/>
        <sz val="6"/>
        <color rgb="FF000000"/>
        <rFont val="Arial"/>
        <family val="2"/>
      </rPr>
      <t>2</t>
    </r>
  </si>
  <si>
    <r>
      <t>8.2</t>
    </r>
    <r>
      <rPr>
        <vertAlign val="superscript"/>
        <sz val="6"/>
        <color rgb="FF000000"/>
        <rFont val="Arial"/>
        <family val="2"/>
      </rPr>
      <t>2</t>
    </r>
  </si>
  <si>
    <r>
      <rPr>
        <b/>
        <sz val="7"/>
        <color rgb="FF000000"/>
        <rFont val="Arial"/>
        <family val="2"/>
      </rPr>
      <t xml:space="preserve">•     Premium equivalents: </t>
    </r>
    <r>
      <rPr>
        <sz val="7"/>
        <color rgb="FF000000"/>
        <rFont val="Arial"/>
        <family val="2"/>
      </rPr>
      <t>Amounts related to service contracts (such as Administrative Services Only (ASO) contracts) or related to services where the Company is primarily an administrator but could become an insurer if a specific event were to happen. These amounts are not accounted for in the “Net premiums”.</t>
    </r>
  </si>
  <si>
    <r>
      <rPr>
        <i/>
        <sz val="7"/>
        <color rgb="FF000000"/>
        <rFont val="Arial"/>
        <family val="2"/>
      </rPr>
      <t>Total sales</t>
    </r>
    <r>
      <rPr>
        <sz val="7"/>
        <color rgb="FF000000"/>
        <rFont val="Arial"/>
        <family val="2"/>
      </rPr>
      <t>: In the Individual Wealth Management sector, total sales (or gross sales) for general fund and segregated fund products correspond to the net premiums presented in the Consolidated Financial Statements. Sales for mutual funds are defined as deposits and include primary market sales of ETFs.</t>
    </r>
  </si>
  <si>
    <r>
      <rPr>
        <b/>
        <sz val="7"/>
        <color rgb="FF000000"/>
        <rFont val="Arial"/>
        <family val="2"/>
      </rPr>
      <t>Earnings per common share (EPS)</t>
    </r>
    <r>
      <rPr>
        <sz val="7"/>
        <color rgb="FF000000"/>
        <rFont val="Arial"/>
        <family val="2"/>
      </rPr>
      <t xml:space="preserve"> – A measure of the Company's profitability, calculated by dividing the consolidated net income attributed to common shareholders by the weighted average number of outstanding common shares for the period, excluding common shares held in treasury.
</t>
    </r>
  </si>
  <si>
    <r>
      <rPr>
        <b/>
        <sz val="7"/>
        <color rgb="FF000000"/>
        <rFont val="Arial"/>
        <family val="2"/>
      </rPr>
      <t>Finance receivables</t>
    </r>
    <r>
      <rPr>
        <sz val="7"/>
        <color rgb="FF000000"/>
        <rFont val="Arial"/>
        <family val="2"/>
      </rPr>
      <t xml:space="preserve"> – Finance receivables contain car loans, accrued interest and fees. </t>
    </r>
  </si>
  <si>
    <r>
      <rPr>
        <i/>
        <sz val="7"/>
        <color rgb="FF000000"/>
        <rFont val="Arial"/>
        <family val="2"/>
      </rPr>
      <t>Expected profit on in-force</t>
    </r>
    <r>
      <rPr>
        <sz val="7"/>
        <color rgb="FF000000"/>
        <rFont val="Arial"/>
        <family val="2"/>
      </rPr>
      <t xml:space="preserve"> reflects the best estimates determined by management when the budget was prepared (updated quarterly for the savings sectors to reflect the evolution of the stock market and net fund entries). Experience gain (loss) represent the difference between the expected profit on in-force and the realized profit. </t>
    </r>
    <r>
      <rPr>
        <i/>
        <sz val="7"/>
        <color rgb="FF000000"/>
        <rFont val="Arial"/>
        <family val="2"/>
      </rPr>
      <t>Impact of new business (strain)</t>
    </r>
    <r>
      <rPr>
        <sz val="7"/>
        <color rgb="FF000000"/>
        <rFont val="Arial"/>
        <family val="2"/>
      </rPr>
      <t xml:space="preserve"> emerges when the provisions for adverse deviation incorporated into the provisions for future policy benefits are higher than the profit margins incorporated into product prices. Over the years, the provisions for adverse deviation are recovered in the form of profits as the assumptions used for pricing materialize. </t>
    </r>
    <r>
      <rPr>
        <i/>
        <sz val="7"/>
        <color rgb="FF000000"/>
        <rFont val="Arial"/>
        <family val="2"/>
      </rPr>
      <t>Changes in assumptions</t>
    </r>
    <r>
      <rPr>
        <sz val="7"/>
        <color rgb="FF000000"/>
        <rFont val="Arial"/>
        <family val="2"/>
      </rPr>
      <t xml:space="preserve"> result from the Company ensuring the adequacy of its provisions given the existing economic environment. The Company also does a complete update of all of its valuation assumptions at the end of each year to take into account the most recent developments in the economic and financial environment as well as its own experience in terms of mortality, morbidity, lapse rates, unit costs and other factors.</t>
    </r>
  </si>
  <si>
    <r>
      <rPr>
        <vertAlign val="superscript"/>
        <sz val="6"/>
        <color rgb="FF000000"/>
        <rFont val="Arial"/>
        <family val="2"/>
      </rPr>
      <t>1</t>
    </r>
    <r>
      <rPr>
        <sz val="6"/>
        <color rgb="FF000000"/>
        <rFont val="Arial"/>
        <family val="2"/>
      </rPr>
      <t xml:space="preserve"> In Q4 2019, an adjustment has been made retroactively to January 1, 2018 transferring $7 from retained earnings to the participating policyholders' accounts.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</si>
</sst>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164" formatCode="@*."/>
    <numFmt numFmtId="165" formatCode="#0;\(#0\);&quot;-&quot;;_(@_)"/>
    <numFmt numFmtId="166" formatCode="* #,##0.0,,;* \(#,##0.0,,\);* &quot;-&quot;;_(@_)"/>
    <numFmt numFmtId="167" formatCode="#,##0%_);\(#,##0%\);&quot;-&quot;\%_);_(@_)"/>
    <numFmt numFmtId="168" formatCode="* #,##0.#######################,,;* \(#,##0.#######################,,\);* &quot;-&quot;;_(@_)"/>
    <numFmt numFmtId="169" formatCode="* #,##0,,;* \(#,##0,,\);* &quot;-&quot;;_(@_)"/>
    <numFmt numFmtId="170" formatCode="&quot;$&quot;#,##0.00_);\(&quot;$&quot;#,##0.00\);&quot;$&quot;&quot;-&quot;_);_(@_)"/>
    <numFmt numFmtId="171" formatCode="&quot;$&quot;#,##0.00_);\(&quot;$&quot;#,##0.00\);&quot;$&quot;#,##0.00_);_(@_)"/>
    <numFmt numFmtId="172" formatCode="&quot;$&quot;#,##0.00;&quot;-&quot;&quot;$&quot;#,##0.00;&quot;$&quot;#,##0.00;_(@_)"/>
    <numFmt numFmtId="173" formatCode="#,##0.0%_);\(#,##0.0%\);&quot;-&quot;\%_);_(@_)"/>
    <numFmt numFmtId="174" formatCode="#0_)&quot; bps&quot;;\(#0\)&quot; bps&quot;;&quot;-&quot;_)&quot; bps&quot;;_(@_)"/>
    <numFmt numFmtId="175" formatCode="#,##0.0_)%;\(#,##0.0\)%;&quot;-&quot;_)\%;_(@_)"/>
    <numFmt numFmtId="176" formatCode="* #,##0;* \(#,##0\);* &quot;-&quot;;_(@_)"/>
    <numFmt numFmtId="177" formatCode="mmmm\ d\,\ yyyy"/>
    <numFmt numFmtId="178" formatCode="#,##0.00%_);\(#,##0.00%\);&quot;-&quot;\%_);_(@_)"/>
    <numFmt numFmtId="179" formatCode="#,##0.0,,;&quot;-&quot;#,##0.0,,;#,##0.0,,;_(@_)"/>
    <numFmt numFmtId="180" formatCode="&quot;$&quot;#0.00;&quot;$&quot;&quot;-&quot;#0.00;&quot;$&quot;&quot;-&quot;;_(@_)"/>
    <numFmt numFmtId="181" formatCode="#0;&quot;-&quot;#0;#0;_(@_)"/>
    <numFmt numFmtId="182" formatCode="m/d/yyyy"/>
    <numFmt numFmtId="183" formatCode="* #,##0.0;* \(#,##0.0\);* &quot;-&quot;;_(@_)"/>
    <numFmt numFmtId="184" formatCode="#0.0;&quot;-&quot;#0.0;#0.0;_(@_)"/>
    <numFmt numFmtId="185" formatCode="* #,##0.00;* \(#,##0.00\);* &quot;-&quot;;_(@_)"/>
    <numFmt numFmtId="186" formatCode="* &quot;$&quot;#,##0.00_);* \(&quot;$&quot;#,##0.00\);* &quot;$&quot;&quot;-&quot;_);_(@_)"/>
    <numFmt numFmtId="187" formatCode="#,##0.0,,%_);\(#,##0.0,,%\);&quot;-&quot;\%_);_(@_)"/>
    <numFmt numFmtId="188" formatCode="* #,##0.00,,;* \(#,##0.00,,\);* &quot;-&quot;;_(@_)"/>
    <numFmt numFmtId="189" formatCode="#,##0.00_)%;\(#,##0.00\)%;&quot;-&quot;_)\%;_(@_)"/>
    <numFmt numFmtId="190" formatCode="#,##0_)%;\(#,##0\)%;&quot;-&quot;_)\%;_(@_)"/>
    <numFmt numFmtId="191" formatCode="* #,##0,,;* \(#,##0,,\);* #,##0,,;_(@_)"/>
    <numFmt numFmtId="192" formatCode="#,##0%_);\(#,##0%\);#,##0%_);_(@_)"/>
    <numFmt numFmtId="193" formatCode="#0%_);\(#0%\);#0%_);_(@_)"/>
    <numFmt numFmtId="194" formatCode="&quot;$&quot;#,##0.0000_);\(&quot;$&quot;#,##0.0000\);&quot;$&quot;#,##0.0000_);_(@_)"/>
    <numFmt numFmtId="195" formatCode="* #,##0,;* \(#,##0,\);* &quot;-&quot;;_(@_)"/>
    <numFmt numFmtId="196" formatCode="* #,##0.00000;* \(#,##0.00000\);* &quot;-&quot;;_(@_)"/>
    <numFmt numFmtId="197" formatCode="&quot;$&quot;#,##0.0000000_);\(&quot;$&quot;#,##0.0000000\);&quot;$&quot;#,##0.0000000_);_(@_)"/>
    <numFmt numFmtId="198" formatCode="* #,##0.0000000;* \(#,##0.0000000\);* &quot;-&quot;;_(@_)"/>
  </numFmts>
  <fonts count="27" x14ac:knownFonts="1">
    <font>
      <sz val="10"/>
      <name val="Arial"/>
    </font>
    <font>
      <b/>
      <sz val="7"/>
      <color rgb="FFFFFFFF"/>
      <name val="Arial"/>
      <family val="2"/>
    </font>
    <font>
      <sz val="7"/>
      <color rgb="FF000000"/>
      <name val="Arial"/>
      <family val="2"/>
    </font>
    <font>
      <b/>
      <sz val="7"/>
      <color rgb="FF000000"/>
      <name val="Arial"/>
      <family val="2"/>
    </font>
    <font>
      <u/>
      <sz val="7"/>
      <color rgb="FF0000FF"/>
      <name val="Arial"/>
      <family val="2"/>
    </font>
    <font>
      <sz val="7"/>
      <color rgb="FFFFFFFF"/>
      <name val="Arial"/>
      <family val="2"/>
    </font>
    <font>
      <b/>
      <sz val="7"/>
      <color rgb="FFFFFFFF"/>
      <name val="Calibri"/>
      <family val="2"/>
    </font>
    <font>
      <b/>
      <sz val="7"/>
      <color rgb="FF003EA5"/>
      <name val="Calibri"/>
      <family val="2"/>
    </font>
    <font>
      <b/>
      <sz val="7"/>
      <color rgb="FF000000"/>
      <name val="Calibri"/>
      <family val="2"/>
    </font>
    <font>
      <sz val="7"/>
      <color rgb="FF000000"/>
      <name val="Calibri"/>
      <family val="2"/>
    </font>
    <font>
      <sz val="7"/>
      <name val="Arial"/>
      <family val="2"/>
    </font>
    <font>
      <b/>
      <sz val="6"/>
      <color rgb="FFFFFFFF"/>
      <name val="Arial"/>
      <family val="2"/>
    </font>
    <font>
      <b/>
      <sz val="6"/>
      <color rgb="FF000000"/>
      <name val="Arial"/>
      <family val="2"/>
    </font>
    <font>
      <i/>
      <sz val="6"/>
      <color rgb="FF000000"/>
      <name val="Arial"/>
      <family val="2"/>
    </font>
    <font>
      <sz val="6"/>
      <color rgb="FF000000"/>
      <name val="Arial"/>
      <family val="2"/>
    </font>
    <font>
      <sz val="6"/>
      <color rgb="FFFFFFFF"/>
      <name val="Arial"/>
      <family val="2"/>
    </font>
    <font>
      <sz val="6"/>
      <name val="Arial"/>
      <family val="2"/>
    </font>
    <font>
      <sz val="10"/>
      <name val="Arial"/>
      <family val="2"/>
    </font>
    <font>
      <b/>
      <sz val="6"/>
      <name val="Arial"/>
      <family val="2"/>
    </font>
    <font>
      <i/>
      <sz val="6"/>
      <name val="Arial"/>
      <family val="2"/>
    </font>
    <font>
      <b/>
      <sz val="10"/>
      <name val="Arial"/>
      <family val="2"/>
    </font>
    <font>
      <sz val="9"/>
      <color rgb="FF000000"/>
      <name val="Calibri"/>
      <family val="2"/>
    </font>
    <font>
      <i/>
      <sz val="7"/>
      <color rgb="FF000000"/>
      <name val="Arial"/>
      <family val="2"/>
    </font>
    <font>
      <vertAlign val="superscript"/>
      <sz val="6"/>
      <color rgb="FF000000"/>
      <name val="Arial"/>
      <family val="2"/>
    </font>
    <font>
      <b/>
      <vertAlign val="superscript"/>
      <sz val="6"/>
      <color rgb="FF000000"/>
      <name val="Arial"/>
      <family val="2"/>
    </font>
    <font>
      <b/>
      <vertAlign val="superscript"/>
      <sz val="8"/>
      <color rgb="FF000000"/>
      <name val="Calibri"/>
      <family val="2"/>
    </font>
    <font>
      <sz val="8"/>
      <color rgb="FF000000"/>
      <name val="Calibri"/>
      <family val="2"/>
    </font>
  </fonts>
  <fills count="5">
    <fill>
      <patternFill patternType="none"/>
    </fill>
    <fill>
      <patternFill patternType="gray125"/>
    </fill>
    <fill>
      <patternFill patternType="solid">
        <fgColor rgb="FF003EA5"/>
        <bgColor indexed="64"/>
      </patternFill>
    </fill>
    <fill>
      <patternFill patternType="solid">
        <fgColor rgb="FFFFDE0F"/>
        <bgColor indexed="64"/>
      </patternFill>
    </fill>
    <fill>
      <patternFill patternType="solid">
        <fgColor rgb="FFFFFFFF"/>
        <bgColor indexed="64"/>
      </patternFill>
    </fill>
  </fills>
  <borders count="13">
    <border>
      <left/>
      <right/>
      <top/>
      <bottom/>
      <diagonal/>
    </border>
    <border>
      <left/>
      <right/>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bottom style="double">
        <color rgb="FF000000"/>
      </bottom>
      <diagonal/>
    </border>
    <border>
      <left/>
      <right/>
      <top style="double">
        <color rgb="FF000000"/>
      </top>
      <bottom style="thin">
        <color rgb="FF000000"/>
      </bottom>
      <diagonal/>
    </border>
    <border>
      <left/>
      <right/>
      <top style="double">
        <color rgb="FF000000"/>
      </top>
      <bottom/>
      <diagonal/>
    </border>
    <border>
      <left/>
      <right/>
      <top/>
      <bottom style="thin">
        <color indexed="64"/>
      </bottom>
      <diagonal/>
    </border>
    <border>
      <left/>
      <right/>
      <top/>
      <bottom style="double">
        <color indexed="64"/>
      </bottom>
      <diagonal/>
    </border>
    <border>
      <left/>
      <right/>
      <top style="thin">
        <color rgb="FF000000"/>
      </top>
      <bottom style="thin">
        <color indexed="64"/>
      </bottom>
      <diagonal/>
    </border>
  </borders>
  <cellStyleXfs count="1">
    <xf numFmtId="0" fontId="0" fillId="0" borderId="0"/>
  </cellStyleXfs>
  <cellXfs count="311">
    <xf numFmtId="0" fontId="0" fillId="0" borderId="0" xfId="0"/>
    <xf numFmtId="0" fontId="1" fillId="2" borderId="0" xfId="0" applyFont="1" applyFill="1" applyAlignment="1">
      <alignment horizontal="left" wrapText="1"/>
    </xf>
    <xf numFmtId="0" fontId="2" fillId="0" borderId="0" xfId="0" applyFont="1" applyAlignment="1">
      <alignment horizontal="left" vertical="top" wrapText="1"/>
    </xf>
    <xf numFmtId="0" fontId="2" fillId="0" borderId="0" xfId="0" applyFont="1" applyAlignment="1">
      <alignment horizontal="left" wrapText="1"/>
    </xf>
    <xf numFmtId="0" fontId="3" fillId="0" borderId="0" xfId="0" applyFont="1" applyAlignment="1">
      <alignment horizontal="left" wrapText="1"/>
    </xf>
    <xf numFmtId="0" fontId="4" fillId="0" borderId="0" xfId="0" applyFont="1" applyAlignment="1">
      <alignment horizontal="left" wrapText="1"/>
    </xf>
    <xf numFmtId="0" fontId="5" fillId="2" borderId="0" xfId="0" applyFont="1" applyFill="1" applyAlignment="1">
      <alignment horizontal="left" wrapText="1"/>
    </xf>
    <xf numFmtId="0" fontId="6" fillId="2" borderId="0" xfId="0" applyFont="1" applyFill="1" applyAlignment="1">
      <alignment horizontal="left" wrapText="1"/>
    </xf>
    <xf numFmtId="164" fontId="7" fillId="0" borderId="0" xfId="0" applyNumberFormat="1" applyFont="1" applyAlignment="1">
      <alignment horizontal="left" wrapText="1" indent="7"/>
    </xf>
    <xf numFmtId="164" fontId="7" fillId="0" borderId="1" xfId="0" applyNumberFormat="1" applyFont="1" applyBorder="1" applyAlignment="1">
      <alignment horizontal="left" wrapText="1" indent="7"/>
    </xf>
    <xf numFmtId="0" fontId="6" fillId="2" borderId="0" xfId="0" applyFont="1" applyFill="1" applyAlignment="1">
      <alignment horizontal="center" wrapText="1"/>
    </xf>
    <xf numFmtId="0" fontId="10" fillId="0" borderId="2" xfId="0" applyFont="1" applyBorder="1" applyAlignment="1">
      <alignment wrapText="1"/>
    </xf>
    <xf numFmtId="0" fontId="11" fillId="2" borderId="0" xfId="0" applyFont="1" applyFill="1" applyAlignment="1">
      <alignment horizontal="left" wrapText="1"/>
    </xf>
    <xf numFmtId="0" fontId="13" fillId="0" borderId="3" xfId="0" applyFont="1" applyBorder="1" applyAlignment="1">
      <alignment horizontal="left" wrapText="1"/>
    </xf>
    <xf numFmtId="165" fontId="12" fillId="0" borderId="4" xfId="0" applyNumberFormat="1" applyFont="1" applyBorder="1" applyAlignment="1">
      <alignment horizontal="right" wrapText="1"/>
    </xf>
    <xf numFmtId="0" fontId="12" fillId="0" borderId="4" xfId="0" applyFont="1" applyBorder="1" applyAlignment="1">
      <alignment horizontal="right" wrapText="1"/>
    </xf>
    <xf numFmtId="0" fontId="12" fillId="0" borderId="5" xfId="0" applyFont="1" applyBorder="1" applyAlignment="1">
      <alignment horizontal="left" wrapText="1"/>
    </xf>
    <xf numFmtId="0" fontId="14" fillId="0" borderId="0" xfId="0" applyFont="1" applyAlignment="1">
      <alignment horizontal="left" wrapText="1"/>
    </xf>
    <xf numFmtId="166" fontId="14" fillId="0" borderId="0" xfId="0" applyNumberFormat="1" applyFont="1" applyAlignment="1">
      <alignment wrapText="1"/>
    </xf>
    <xf numFmtId="167" fontId="14" fillId="0" borderId="0" xfId="0" applyNumberFormat="1" applyFont="1" applyAlignment="1">
      <alignment horizontal="right" wrapText="1"/>
    </xf>
    <xf numFmtId="168" fontId="14" fillId="0" borderId="0" xfId="0" applyNumberFormat="1" applyFont="1" applyAlignment="1">
      <alignment wrapText="1"/>
    </xf>
    <xf numFmtId="166" fontId="14" fillId="0" borderId="3" xfId="0" applyNumberFormat="1" applyFont="1" applyBorder="1" applyAlignment="1">
      <alignment wrapText="1"/>
    </xf>
    <xf numFmtId="167" fontId="14" fillId="0" borderId="3" xfId="0" applyNumberFormat="1" applyFont="1" applyBorder="1" applyAlignment="1">
      <alignment horizontal="right" wrapText="1"/>
    </xf>
    <xf numFmtId="169" fontId="14" fillId="0" borderId="0" xfId="0" applyNumberFormat="1" applyFont="1" applyAlignment="1">
      <alignment wrapText="1"/>
    </xf>
    <xf numFmtId="166" fontId="14" fillId="0" borderId="6" xfId="0" applyNumberFormat="1" applyFont="1" applyBorder="1" applyAlignment="1">
      <alignment wrapText="1"/>
    </xf>
    <xf numFmtId="167" fontId="14" fillId="0" borderId="6" xfId="0" applyNumberFormat="1" applyFont="1" applyBorder="1" applyAlignment="1">
      <alignment horizontal="right" wrapText="1"/>
    </xf>
    <xf numFmtId="168" fontId="14" fillId="0" borderId="7" xfId="0" applyNumberFormat="1" applyFont="1" applyBorder="1" applyAlignment="1">
      <alignment wrapText="1"/>
    </xf>
    <xf numFmtId="167" fontId="14" fillId="0" borderId="7" xfId="0" applyNumberFormat="1" applyFont="1" applyBorder="1" applyAlignment="1">
      <alignment horizontal="right" wrapText="1"/>
    </xf>
    <xf numFmtId="0" fontId="14" fillId="0" borderId="0" xfId="0" applyFont="1" applyAlignment="1">
      <alignment horizontal="left" wrapText="1" indent="1"/>
    </xf>
    <xf numFmtId="170" fontId="14" fillId="0" borderId="0" xfId="0" applyNumberFormat="1" applyFont="1" applyAlignment="1">
      <alignment horizontal="right" wrapText="1"/>
    </xf>
    <xf numFmtId="171" fontId="14" fillId="0" borderId="0" xfId="0" applyNumberFormat="1" applyFont="1" applyAlignment="1">
      <alignment horizontal="right" wrapText="1"/>
    </xf>
    <xf numFmtId="172" fontId="14" fillId="0" borderId="0" xfId="0" applyNumberFormat="1" applyFont="1" applyAlignment="1">
      <alignment horizontal="right" wrapText="1"/>
    </xf>
    <xf numFmtId="173" fontId="14" fillId="0" borderId="0" xfId="0" applyNumberFormat="1" applyFont="1" applyAlignment="1">
      <alignment horizontal="right" wrapText="1"/>
    </xf>
    <xf numFmtId="174" fontId="14" fillId="0" borderId="0" xfId="0" applyNumberFormat="1" applyFont="1" applyAlignment="1">
      <alignment horizontal="right" wrapText="1"/>
    </xf>
    <xf numFmtId="175" fontId="14" fillId="0" borderId="0" xfId="0" applyNumberFormat="1" applyFont="1" applyAlignment="1">
      <alignment horizontal="right" wrapText="1"/>
    </xf>
    <xf numFmtId="176" fontId="14" fillId="0" borderId="0" xfId="0" applyNumberFormat="1" applyFont="1" applyAlignment="1">
      <alignment wrapText="1"/>
    </xf>
    <xf numFmtId="0" fontId="14" fillId="0" borderId="0" xfId="0" applyFont="1" applyAlignment="1">
      <alignment horizontal="left" vertical="center" wrapText="1" indent="1"/>
    </xf>
    <xf numFmtId="166" fontId="14" fillId="0" borderId="0" xfId="0" applyNumberFormat="1" applyFont="1" applyAlignment="1">
      <alignment vertical="center" wrapText="1"/>
    </xf>
    <xf numFmtId="167" fontId="14" fillId="0" borderId="0" xfId="0" applyNumberFormat="1" applyFont="1" applyAlignment="1">
      <alignment horizontal="right" vertical="center" wrapText="1"/>
    </xf>
    <xf numFmtId="0" fontId="14" fillId="0" borderId="3" xfId="0" applyFont="1" applyBorder="1" applyAlignment="1">
      <alignment horizontal="left" wrapText="1"/>
    </xf>
    <xf numFmtId="166" fontId="14" fillId="0" borderId="8" xfId="0" applyNumberFormat="1" applyFont="1" applyBorder="1" applyAlignment="1">
      <alignment wrapText="1"/>
    </xf>
    <xf numFmtId="167" fontId="14" fillId="0" borderId="8" xfId="0" applyNumberFormat="1" applyFont="1" applyBorder="1" applyAlignment="1">
      <alignment horizontal="right" wrapText="1"/>
    </xf>
    <xf numFmtId="0" fontId="15" fillId="2" borderId="0" xfId="0" applyFont="1" applyFill="1" applyAlignment="1">
      <alignment horizontal="left" wrapText="1"/>
    </xf>
    <xf numFmtId="0" fontId="16" fillId="0" borderId="5" xfId="0" applyFont="1" applyBorder="1" applyAlignment="1">
      <alignment wrapText="1"/>
    </xf>
    <xf numFmtId="0" fontId="16" fillId="0" borderId="9" xfId="0" applyFont="1" applyBorder="1" applyAlignment="1">
      <alignment wrapText="1"/>
    </xf>
    <xf numFmtId="177" fontId="12" fillId="0" borderId="3" xfId="0" applyNumberFormat="1" applyFont="1" applyBorder="1" applyAlignment="1">
      <alignment horizontal="right" wrapText="1"/>
    </xf>
    <xf numFmtId="178" fontId="14" fillId="0" borderId="0" xfId="0" applyNumberFormat="1" applyFont="1" applyAlignment="1">
      <alignment horizontal="right" wrapText="1"/>
    </xf>
    <xf numFmtId="179" fontId="14" fillId="0" borderId="0" xfId="0" applyNumberFormat="1" applyFont="1" applyAlignment="1">
      <alignment horizontal="right" wrapText="1"/>
    </xf>
    <xf numFmtId="173" fontId="14" fillId="0" borderId="3" xfId="0" applyNumberFormat="1" applyFont="1" applyBorder="1" applyAlignment="1">
      <alignment horizontal="right" wrapText="1"/>
    </xf>
    <xf numFmtId="0" fontId="12" fillId="0" borderId="4" xfId="0" applyFont="1" applyBorder="1" applyAlignment="1">
      <alignment horizontal="left" wrapText="1"/>
    </xf>
    <xf numFmtId="167" fontId="14" fillId="0" borderId="4" xfId="0" applyNumberFormat="1" applyFont="1" applyBorder="1" applyAlignment="1">
      <alignment horizontal="right" wrapText="1"/>
    </xf>
    <xf numFmtId="180" fontId="14" fillId="0" borderId="4" xfId="0" applyNumberFormat="1" applyFont="1" applyBorder="1" applyAlignment="1">
      <alignment horizontal="right" wrapText="1"/>
    </xf>
    <xf numFmtId="0" fontId="14" fillId="0" borderId="5" xfId="0" applyFont="1" applyBorder="1" applyAlignment="1">
      <alignment horizontal="left" wrapText="1"/>
    </xf>
    <xf numFmtId="0" fontId="16" fillId="0" borderId="4" xfId="0" applyFont="1" applyBorder="1" applyAlignment="1">
      <alignment wrapText="1"/>
    </xf>
    <xf numFmtId="181" fontId="12" fillId="0" borderId="3" xfId="0" applyNumberFormat="1" applyFont="1" applyBorder="1" applyAlignment="1">
      <alignment horizontal="center" wrapText="1"/>
    </xf>
    <xf numFmtId="0" fontId="12" fillId="0" borderId="4" xfId="0" applyFont="1" applyBorder="1" applyAlignment="1">
      <alignment horizontal="center" wrapText="1"/>
    </xf>
    <xf numFmtId="0" fontId="14" fillId="0" borderId="3" xfId="0" applyFont="1" applyBorder="1" applyAlignment="1">
      <alignment wrapText="1"/>
    </xf>
    <xf numFmtId="166" fontId="14" fillId="0" borderId="5" xfId="0" applyNumberFormat="1" applyFont="1" applyBorder="1" applyAlignment="1">
      <alignment wrapText="1"/>
    </xf>
    <xf numFmtId="0" fontId="14" fillId="0" borderId="0" xfId="0" applyFont="1" applyAlignment="1">
      <alignment wrapText="1"/>
    </xf>
    <xf numFmtId="0" fontId="14" fillId="0" borderId="0" xfId="0" applyFont="1" applyAlignment="1">
      <alignment horizontal="right" wrapText="1"/>
    </xf>
    <xf numFmtId="172" fontId="14" fillId="0" borderId="3" xfId="0" applyNumberFormat="1" applyFont="1" applyBorder="1" applyAlignment="1">
      <alignment horizontal="right" wrapText="1"/>
    </xf>
    <xf numFmtId="0" fontId="16" fillId="0" borderId="3" xfId="0" applyFont="1" applyBorder="1" applyAlignment="1">
      <alignment wrapText="1"/>
    </xf>
    <xf numFmtId="0" fontId="12" fillId="0" borderId="5" xfId="0" applyFont="1" applyBorder="1" applyAlignment="1">
      <alignment horizontal="left" vertical="top" wrapText="1"/>
    </xf>
    <xf numFmtId="0" fontId="14" fillId="0" borderId="3" xfId="0" applyFont="1" applyBorder="1" applyAlignment="1">
      <alignment horizontal="right" wrapText="1"/>
    </xf>
    <xf numFmtId="175" fontId="14" fillId="0" borderId="3" xfId="0" applyNumberFormat="1" applyFont="1" applyBorder="1" applyAlignment="1">
      <alignment horizontal="right" wrapText="1"/>
    </xf>
    <xf numFmtId="0" fontId="16" fillId="0" borderId="0" xfId="0" applyFont="1" applyAlignment="1">
      <alignment horizontal="left" wrapText="1"/>
    </xf>
    <xf numFmtId="0" fontId="14" fillId="0" borderId="0" xfId="0" applyFont="1" applyAlignment="1">
      <alignment horizontal="left" vertical="top" wrapText="1"/>
    </xf>
    <xf numFmtId="0" fontId="17" fillId="0" borderId="0" xfId="0" applyFont="1" applyAlignment="1">
      <alignment wrapText="1"/>
    </xf>
    <xf numFmtId="0" fontId="16" fillId="0" borderId="8" xfId="0" applyFont="1" applyBorder="1" applyAlignment="1">
      <alignment wrapText="1"/>
    </xf>
    <xf numFmtId="181" fontId="18" fillId="0" borderId="3" xfId="0" applyNumberFormat="1" applyFont="1" applyBorder="1" applyAlignment="1">
      <alignment horizontal="center" wrapText="1"/>
    </xf>
    <xf numFmtId="0" fontId="18" fillId="0" borderId="3" xfId="0" applyFont="1" applyBorder="1" applyAlignment="1">
      <alignment horizontal="center" wrapText="1"/>
    </xf>
    <xf numFmtId="182" fontId="16" fillId="0" borderId="0" xfId="0" applyNumberFormat="1" applyFont="1" applyAlignment="1">
      <alignment horizontal="left" wrapText="1"/>
    </xf>
    <xf numFmtId="0" fontId="19" fillId="0" borderId="3" xfId="0" applyFont="1" applyBorder="1" applyAlignment="1">
      <alignment wrapText="1"/>
    </xf>
    <xf numFmtId="0" fontId="18" fillId="0" borderId="4" xfId="0" applyFont="1" applyBorder="1" applyAlignment="1">
      <alignment wrapText="1"/>
    </xf>
    <xf numFmtId="0" fontId="17" fillId="0" borderId="3" xfId="0" applyFont="1" applyBorder="1" applyAlignment="1">
      <alignment wrapText="1"/>
    </xf>
    <xf numFmtId="0" fontId="16" fillId="0" borderId="5" xfId="0" applyFont="1" applyBorder="1" applyAlignment="1">
      <alignment horizontal="left" wrapText="1"/>
    </xf>
    <xf numFmtId="0" fontId="16" fillId="0" borderId="0" xfId="0" applyFont="1" applyAlignment="1">
      <alignment horizontal="left" wrapText="1" indent="1"/>
    </xf>
    <xf numFmtId="166" fontId="16" fillId="0" borderId="0" xfId="0" applyNumberFormat="1" applyFont="1" applyAlignment="1">
      <alignment wrapText="1"/>
    </xf>
    <xf numFmtId="169" fontId="16" fillId="0" borderId="0" xfId="0" applyNumberFormat="1" applyFont="1" applyAlignment="1">
      <alignment wrapText="1"/>
    </xf>
    <xf numFmtId="0" fontId="11" fillId="0" borderId="0" xfId="0" applyFont="1" applyAlignment="1">
      <alignment wrapText="1"/>
    </xf>
    <xf numFmtId="168" fontId="16" fillId="0" borderId="0" xfId="0" applyNumberFormat="1" applyFont="1" applyAlignment="1">
      <alignment wrapText="1"/>
    </xf>
    <xf numFmtId="0" fontId="11" fillId="0" borderId="0" xfId="0" applyFont="1" applyAlignment="1">
      <alignment horizontal="left" wrapText="1"/>
    </xf>
    <xf numFmtId="0" fontId="16" fillId="0" borderId="0" xfId="0" applyFont="1" applyAlignment="1">
      <alignment wrapText="1" indent="1"/>
    </xf>
    <xf numFmtId="166" fontId="16" fillId="0" borderId="3" xfId="0" applyNumberFormat="1" applyFont="1" applyBorder="1" applyAlignment="1">
      <alignment wrapText="1"/>
    </xf>
    <xf numFmtId="169" fontId="16" fillId="0" borderId="3" xfId="0" applyNumberFormat="1" applyFont="1" applyBorder="1" applyAlignment="1">
      <alignment wrapText="1"/>
    </xf>
    <xf numFmtId="166" fontId="16" fillId="0" borderId="5" xfId="0" applyNumberFormat="1" applyFont="1" applyBorder="1" applyAlignment="1">
      <alignment wrapText="1"/>
    </xf>
    <xf numFmtId="169" fontId="16" fillId="0" borderId="5" xfId="0" applyNumberFormat="1" applyFont="1" applyBorder="1" applyAlignment="1">
      <alignment wrapText="1"/>
    </xf>
    <xf numFmtId="168" fontId="16" fillId="0" borderId="5" xfId="0" applyNumberFormat="1" applyFont="1" applyBorder="1" applyAlignment="1">
      <alignment wrapText="1"/>
    </xf>
    <xf numFmtId="168" fontId="16" fillId="0" borderId="3" xfId="0" applyNumberFormat="1" applyFont="1" applyBorder="1" applyAlignment="1">
      <alignment wrapText="1"/>
    </xf>
    <xf numFmtId="0" fontId="16" fillId="0" borderId="0" xfId="0" applyFont="1" applyAlignment="1">
      <alignment wrapText="1"/>
    </xf>
    <xf numFmtId="166" fontId="16" fillId="0" borderId="6" xfId="0" applyNumberFormat="1" applyFont="1" applyBorder="1" applyAlignment="1">
      <alignment wrapText="1"/>
    </xf>
    <xf numFmtId="169" fontId="16" fillId="0" borderId="6" xfId="0" applyNumberFormat="1" applyFont="1" applyBorder="1" applyAlignment="1">
      <alignment wrapText="1"/>
    </xf>
    <xf numFmtId="168" fontId="16" fillId="0" borderId="6" xfId="0" applyNumberFormat="1" applyFont="1" applyBorder="1" applyAlignment="1">
      <alignment wrapText="1"/>
    </xf>
    <xf numFmtId="0" fontId="12" fillId="0" borderId="5" xfId="0" applyFont="1" applyBorder="1" applyAlignment="1">
      <alignment wrapText="1"/>
    </xf>
    <xf numFmtId="0" fontId="14" fillId="0" borderId="0" xfId="0" applyFont="1" applyAlignment="1">
      <alignment wrapText="1" indent="1"/>
    </xf>
    <xf numFmtId="0" fontId="16" fillId="0" borderId="0" xfId="0" applyFont="1" applyAlignment="1">
      <alignment wrapText="1"/>
    </xf>
    <xf numFmtId="0" fontId="14" fillId="0" borderId="0" xfId="0" applyFont="1" applyAlignment="1">
      <alignment vertical="center" wrapText="1"/>
    </xf>
    <xf numFmtId="0" fontId="12" fillId="0" borderId="0" xfId="0" applyFont="1" applyAlignment="1">
      <alignment wrapText="1"/>
    </xf>
    <xf numFmtId="166" fontId="12" fillId="0" borderId="6" xfId="0" applyNumberFormat="1" applyFont="1" applyBorder="1" applyAlignment="1">
      <alignment wrapText="1"/>
    </xf>
    <xf numFmtId="166" fontId="14" fillId="0" borderId="4" xfId="0" applyNumberFormat="1" applyFont="1" applyBorder="1" applyAlignment="1">
      <alignment wrapText="1"/>
    </xf>
    <xf numFmtId="0" fontId="18" fillId="0" borderId="0" xfId="0" applyFont="1" applyAlignment="1">
      <alignment horizontal="left" wrapText="1"/>
    </xf>
    <xf numFmtId="0" fontId="18" fillId="0" borderId="0" xfId="0" applyFont="1" applyAlignment="1">
      <alignment wrapText="1"/>
    </xf>
    <xf numFmtId="0" fontId="20" fillId="0" borderId="0" xfId="0" applyFont="1" applyAlignment="1">
      <alignment wrapText="1"/>
    </xf>
    <xf numFmtId="0" fontId="16" fillId="0" borderId="3" xfId="0" applyFont="1" applyBorder="1" applyAlignment="1">
      <alignment wrapText="1" indent="1"/>
    </xf>
    <xf numFmtId="183" fontId="14" fillId="0" borderId="3" xfId="0" applyNumberFormat="1" applyFont="1" applyBorder="1" applyAlignment="1">
      <alignment wrapText="1"/>
    </xf>
    <xf numFmtId="0" fontId="14" fillId="0" borderId="9" xfId="0" applyFont="1" applyBorder="1" applyAlignment="1">
      <alignment wrapText="1"/>
    </xf>
    <xf numFmtId="0" fontId="16" fillId="0" borderId="0" xfId="0" applyFont="1" applyAlignment="1">
      <alignment wrapText="1" indent="2"/>
    </xf>
    <xf numFmtId="166" fontId="17" fillId="0" borderId="0" xfId="0" applyNumberFormat="1" applyFont="1" applyAlignment="1">
      <alignment wrapText="1"/>
    </xf>
    <xf numFmtId="166" fontId="17" fillId="0" borderId="3" xfId="0" applyNumberFormat="1" applyFont="1" applyBorder="1" applyAlignment="1">
      <alignment wrapText="1"/>
    </xf>
    <xf numFmtId="166" fontId="17" fillId="0" borderId="5" xfId="0" applyNumberFormat="1" applyFont="1" applyBorder="1" applyAlignment="1">
      <alignment wrapText="1"/>
    </xf>
    <xf numFmtId="166" fontId="17" fillId="0" borderId="4" xfId="0" applyNumberFormat="1" applyFont="1" applyBorder="1" applyAlignment="1">
      <alignment wrapText="1"/>
    </xf>
    <xf numFmtId="0" fontId="16" fillId="0" borderId="5" xfId="0" applyFont="1" applyBorder="1" applyAlignment="1">
      <alignment wrapText="1"/>
    </xf>
    <xf numFmtId="0" fontId="19" fillId="0" borderId="3" xfId="0" applyFont="1" applyBorder="1" applyAlignment="1">
      <alignment horizontal="left" wrapText="1"/>
    </xf>
    <xf numFmtId="0" fontId="18" fillId="0" borderId="4" xfId="0" applyFont="1" applyBorder="1" applyAlignment="1">
      <alignment horizontal="center" wrapText="1"/>
    </xf>
    <xf numFmtId="0" fontId="17" fillId="0" borderId="4" xfId="0" applyFont="1" applyBorder="1" applyAlignment="1">
      <alignment wrapText="1"/>
    </xf>
    <xf numFmtId="0" fontId="16" fillId="0" borderId="0" xfId="0" applyFont="1" applyAlignment="1">
      <alignment horizontal="left" vertical="top" wrapText="1"/>
    </xf>
    <xf numFmtId="0" fontId="16" fillId="0" borderId="3" xfId="0" applyFont="1" applyBorder="1" applyAlignment="1">
      <alignment wrapText="1"/>
    </xf>
    <xf numFmtId="0" fontId="14" fillId="0" borderId="5" xfId="0" applyFont="1" applyBorder="1" applyAlignment="1">
      <alignment wrapText="1"/>
    </xf>
    <xf numFmtId="0" fontId="13" fillId="0" borderId="3" xfId="0" applyFont="1" applyBorder="1" applyAlignment="1">
      <alignment wrapText="1"/>
    </xf>
    <xf numFmtId="184" fontId="14" fillId="0" borderId="0" xfId="0" applyNumberFormat="1" applyFont="1" applyAlignment="1">
      <alignment horizontal="right" wrapText="1"/>
    </xf>
    <xf numFmtId="0" fontId="11" fillId="0" borderId="5" xfId="0" applyFont="1" applyBorder="1" applyAlignment="1">
      <alignment horizontal="left" wrapText="1"/>
    </xf>
    <xf numFmtId="0" fontId="11" fillId="0" borderId="8" xfId="0" applyFont="1" applyBorder="1" applyAlignment="1">
      <alignment horizontal="left" wrapText="1"/>
    </xf>
    <xf numFmtId="0" fontId="14" fillId="0" borderId="9" xfId="0" applyFont="1" applyBorder="1" applyAlignment="1">
      <alignment horizontal="right" wrapText="1"/>
    </xf>
    <xf numFmtId="0" fontId="14" fillId="0" borderId="8" xfId="0" applyFont="1" applyBorder="1" applyAlignment="1">
      <alignment horizontal="right" wrapText="1"/>
    </xf>
    <xf numFmtId="0" fontId="14" fillId="0" borderId="5" xfId="0" applyFont="1" applyBorder="1" applyAlignment="1">
      <alignment horizontal="right" wrapText="1"/>
    </xf>
    <xf numFmtId="0" fontId="12" fillId="0" borderId="0" xfId="0" applyFont="1" applyAlignment="1">
      <alignment horizontal="left" wrapText="1"/>
    </xf>
    <xf numFmtId="185" fontId="14" fillId="0" borderId="0" xfId="0" applyNumberFormat="1" applyFont="1" applyAlignment="1">
      <alignment wrapText="1"/>
    </xf>
    <xf numFmtId="0" fontId="14" fillId="3" borderId="0" xfId="0" applyFont="1" applyFill="1" applyAlignment="1">
      <alignment horizontal="left" wrapText="1" indent="1"/>
    </xf>
    <xf numFmtId="185" fontId="14" fillId="0" borderId="3" xfId="0" applyNumberFormat="1" applyFont="1" applyBorder="1" applyAlignment="1">
      <alignment wrapText="1"/>
    </xf>
    <xf numFmtId="185" fontId="14" fillId="0" borderId="5" xfId="0" applyNumberFormat="1" applyFont="1" applyBorder="1" applyAlignment="1">
      <alignment wrapText="1"/>
    </xf>
    <xf numFmtId="0" fontId="14" fillId="0" borderId="3" xfId="0" applyFont="1" applyBorder="1" applyAlignment="1">
      <alignment horizontal="center" wrapText="1"/>
    </xf>
    <xf numFmtId="0" fontId="14" fillId="0" borderId="0" xfId="0" applyFont="1" applyAlignment="1">
      <alignment horizontal="left" vertical="center" wrapText="1"/>
    </xf>
    <xf numFmtId="0" fontId="14" fillId="0" borderId="0" xfId="0" applyFont="1" applyAlignment="1">
      <alignment horizontal="left" vertical="top" wrapText="1" indent="1"/>
    </xf>
    <xf numFmtId="0" fontId="14" fillId="0" borderId="3" xfId="0" applyFont="1" applyBorder="1" applyAlignment="1">
      <alignment horizontal="left" wrapText="1" indent="1"/>
    </xf>
    <xf numFmtId="0" fontId="14" fillId="0" borderId="4" xfId="0" applyFont="1" applyBorder="1" applyAlignment="1">
      <alignment horizontal="right" wrapText="1"/>
    </xf>
    <xf numFmtId="173" fontId="14" fillId="0" borderId="4" xfId="0" applyNumberFormat="1" applyFont="1" applyBorder="1" applyAlignment="1">
      <alignment horizontal="right" wrapText="1"/>
    </xf>
    <xf numFmtId="175" fontId="14" fillId="0" borderId="4" xfId="0" applyNumberFormat="1" applyFont="1" applyBorder="1" applyAlignment="1">
      <alignment horizontal="right" wrapText="1"/>
    </xf>
    <xf numFmtId="0" fontId="14" fillId="2" borderId="0" xfId="0" applyFont="1" applyFill="1" applyAlignment="1">
      <alignment horizontal="left" wrapText="1"/>
    </xf>
    <xf numFmtId="0" fontId="14" fillId="0" borderId="9" xfId="0" applyFont="1" applyBorder="1" applyAlignment="1">
      <alignment horizontal="left" wrapText="1"/>
    </xf>
    <xf numFmtId="173" fontId="14" fillId="0" borderId="5" xfId="0" applyNumberFormat="1" applyFont="1" applyBorder="1" applyAlignment="1">
      <alignment horizontal="right" wrapText="1"/>
    </xf>
    <xf numFmtId="0" fontId="14" fillId="0" borderId="6" xfId="0" applyFont="1" applyBorder="1" applyAlignment="1">
      <alignment wrapText="1"/>
    </xf>
    <xf numFmtId="0" fontId="14" fillId="0" borderId="9" xfId="0" applyFont="1" applyBorder="1" applyAlignment="1">
      <alignment horizontal="right" vertical="top" wrapText="1"/>
    </xf>
    <xf numFmtId="178" fontId="14" fillId="0" borderId="3" xfId="0" applyNumberFormat="1" applyFont="1" applyBorder="1" applyAlignment="1">
      <alignment horizontal="right" wrapText="1"/>
    </xf>
    <xf numFmtId="178" fontId="14" fillId="0" borderId="5" xfId="0" applyNumberFormat="1" applyFont="1" applyBorder="1" applyAlignment="1">
      <alignment horizontal="right" wrapText="1"/>
    </xf>
    <xf numFmtId="0" fontId="14" fillId="0" borderId="5" xfId="0" applyFont="1" applyBorder="1" applyAlignment="1">
      <alignment horizontal="left" wrapText="1" indent="1"/>
    </xf>
    <xf numFmtId="0" fontId="18" fillId="0" borderId="5" xfId="0" applyFont="1" applyBorder="1" applyAlignment="1">
      <alignment horizontal="center" wrapText="1"/>
    </xf>
    <xf numFmtId="0" fontId="12" fillId="0" borderId="5" xfId="0" applyFont="1" applyBorder="1" applyAlignment="1">
      <alignment horizontal="center" wrapText="1"/>
    </xf>
    <xf numFmtId="0" fontId="14" fillId="0" borderId="0" xfId="0" applyFont="1" applyAlignment="1">
      <alignment horizontal="center" wrapText="1"/>
    </xf>
    <xf numFmtId="0" fontId="14" fillId="0" borderId="0" xfId="0" applyFont="1" applyAlignment="1">
      <alignment horizontal="left" wrapText="1" indent="10"/>
    </xf>
    <xf numFmtId="0" fontId="14" fillId="0" borderId="3" xfId="0" applyFont="1" applyBorder="1" applyAlignment="1">
      <alignment horizontal="left" wrapText="1" indent="10"/>
    </xf>
    <xf numFmtId="0" fontId="14" fillId="0" borderId="0" xfId="0" applyFont="1" applyAlignment="1">
      <alignment horizontal="left" wrapText="1" indent="3"/>
    </xf>
    <xf numFmtId="0" fontId="14" fillId="0" borderId="0" xfId="0" applyFont="1" applyAlignment="1">
      <alignment horizontal="left" vertical="center" wrapText="1" indent="3"/>
    </xf>
    <xf numFmtId="166" fontId="14" fillId="0" borderId="5" xfId="0" applyNumberFormat="1" applyFont="1" applyBorder="1" applyAlignment="1">
      <alignment vertical="center" wrapText="1"/>
    </xf>
    <xf numFmtId="190" fontId="14" fillId="0" borderId="0" xfId="0" applyNumberFormat="1" applyFont="1" applyAlignment="1">
      <alignment horizontal="right" vertical="center" wrapText="1"/>
    </xf>
    <xf numFmtId="190" fontId="14" fillId="0" borderId="0" xfId="0" applyNumberFormat="1" applyFont="1" applyAlignment="1">
      <alignment horizontal="right" wrapText="1"/>
    </xf>
    <xf numFmtId="191" fontId="14" fillId="0" borderId="0" xfId="0" applyNumberFormat="1" applyFont="1" applyAlignment="1">
      <alignment wrapText="1"/>
    </xf>
    <xf numFmtId="192" fontId="14" fillId="0" borderId="0" xfId="0" applyNumberFormat="1" applyFont="1" applyAlignment="1">
      <alignment horizontal="right" wrapText="1"/>
    </xf>
    <xf numFmtId="193" fontId="14" fillId="0" borderId="0" xfId="0" applyNumberFormat="1" applyFont="1" applyAlignment="1">
      <alignment horizontal="right" wrapText="1"/>
    </xf>
    <xf numFmtId="194" fontId="14" fillId="0" borderId="0" xfId="0" applyNumberFormat="1" applyFont="1" applyAlignment="1">
      <alignment horizontal="right" wrapText="1"/>
    </xf>
    <xf numFmtId="0" fontId="14" fillId="0" borderId="0" xfId="0" applyFont="1" applyAlignment="1">
      <alignment horizontal="right" vertical="center" wrapText="1"/>
    </xf>
    <xf numFmtId="0" fontId="14" fillId="0" borderId="3" xfId="0" applyFont="1" applyBorder="1" applyAlignment="1">
      <alignment horizontal="right" vertical="center" wrapText="1"/>
    </xf>
    <xf numFmtId="173" fontId="14" fillId="0" borderId="3" xfId="0" applyNumberFormat="1" applyFont="1" applyBorder="1" applyAlignment="1">
      <alignment horizontal="right" vertical="center" wrapText="1"/>
    </xf>
    <xf numFmtId="166" fontId="14" fillId="0" borderId="4" xfId="0" applyNumberFormat="1" applyFont="1" applyBorder="1" applyAlignment="1">
      <alignment vertical="center" wrapText="1"/>
    </xf>
    <xf numFmtId="183" fontId="14" fillId="0" borderId="0" xfId="0" applyNumberFormat="1" applyFont="1" applyAlignment="1">
      <alignment wrapText="1"/>
    </xf>
    <xf numFmtId="195" fontId="14" fillId="0" borderId="0" xfId="0" applyNumberFormat="1" applyFont="1" applyAlignment="1">
      <alignment wrapText="1"/>
    </xf>
    <xf numFmtId="196" fontId="14" fillId="0" borderId="0" xfId="0" applyNumberFormat="1" applyFont="1" applyAlignment="1">
      <alignment wrapText="1"/>
    </xf>
    <xf numFmtId="197" fontId="14" fillId="0" borderId="0" xfId="0" applyNumberFormat="1" applyFont="1" applyAlignment="1">
      <alignment horizontal="right" wrapText="1"/>
    </xf>
    <xf numFmtId="198" fontId="14" fillId="0" borderId="0" xfId="0" applyNumberFormat="1" applyFont="1" applyAlignment="1">
      <alignment wrapText="1"/>
    </xf>
    <xf numFmtId="194" fontId="14" fillId="0" borderId="3" xfId="0" applyNumberFormat="1" applyFont="1" applyBorder="1" applyAlignment="1">
      <alignment horizontal="right" wrapText="1"/>
    </xf>
    <xf numFmtId="196" fontId="14" fillId="0" borderId="3" xfId="0" applyNumberFormat="1" applyFont="1" applyBorder="1" applyAlignment="1">
      <alignment wrapText="1"/>
    </xf>
    <xf numFmtId="0" fontId="17" fillId="0" borderId="5" xfId="0" applyFont="1" applyBorder="1" applyAlignment="1">
      <alignment wrapText="1"/>
    </xf>
    <xf numFmtId="0" fontId="12" fillId="0" borderId="0" xfId="0" applyFont="1" applyAlignment="1">
      <alignment horizontal="left" wrapText="1" indent="1"/>
    </xf>
    <xf numFmtId="166" fontId="14" fillId="0" borderId="7" xfId="0" applyNumberFormat="1" applyFont="1" applyBorder="1" applyAlignment="1">
      <alignment wrapText="1"/>
    </xf>
    <xf numFmtId="0" fontId="12" fillId="0" borderId="3" xfId="0" applyFont="1" applyBorder="1" applyAlignment="1">
      <alignment horizontal="left" wrapText="1"/>
    </xf>
    <xf numFmtId="0" fontId="15" fillId="2" borderId="0" xfId="0" applyFont="1" applyFill="1" applyAlignment="1">
      <alignment horizontal="center" wrapText="1"/>
    </xf>
    <xf numFmtId="0" fontId="12" fillId="0" borderId="0" xfId="0" applyFont="1" applyAlignment="1">
      <alignment horizontal="left" vertical="top" wrapText="1"/>
    </xf>
    <xf numFmtId="0" fontId="2" fillId="0" borderId="0" xfId="0" applyFont="1" applyAlignment="1">
      <alignment horizontal="left" wrapText="1" indent="1"/>
    </xf>
    <xf numFmtId="0" fontId="3" fillId="0" borderId="0" xfId="0" applyFont="1" applyAlignment="1">
      <alignment horizontal="left" wrapText="1" indent="1"/>
    </xf>
    <xf numFmtId="0" fontId="2" fillId="0" borderId="0" xfId="0" applyFont="1" applyAlignment="1">
      <alignment horizontal="left" wrapText="1" indent="6"/>
    </xf>
    <xf numFmtId="0" fontId="2" fillId="0" borderId="0" xfId="0" applyFont="1" applyAlignment="1">
      <alignment horizontal="left" vertical="top" wrapText="1" indent="6"/>
    </xf>
    <xf numFmtId="0" fontId="12" fillId="0" borderId="3" xfId="0" applyFont="1" applyBorder="1" applyAlignment="1">
      <alignment horizontal="center" wrapText="1"/>
    </xf>
    <xf numFmtId="0" fontId="14" fillId="0" borderId="0" xfId="0" applyFont="1" applyAlignment="1">
      <alignment horizontal="left" wrapText="1"/>
    </xf>
    <xf numFmtId="0" fontId="14" fillId="0" borderId="0" xfId="0" applyFont="1" applyAlignment="1">
      <alignment horizontal="left" wrapText="1" indent="2"/>
    </xf>
    <xf numFmtId="0" fontId="14" fillId="0" borderId="0" xfId="0" applyFont="1" applyAlignment="1">
      <alignment horizontal="left" indent="1"/>
    </xf>
    <xf numFmtId="0" fontId="17" fillId="0" borderId="3" xfId="0" applyFont="1" applyBorder="1" applyAlignment="1">
      <alignment horizontal="center" wrapText="1"/>
    </xf>
    <xf numFmtId="0" fontId="0" fillId="0" borderId="0" xfId="0" applyAlignment="1"/>
    <xf numFmtId="0" fontId="0" fillId="0" borderId="0" xfId="0" applyAlignment="1">
      <alignment horizontal="center"/>
    </xf>
    <xf numFmtId="0" fontId="14" fillId="0" borderId="0" xfId="0" applyFont="1" applyFill="1" applyAlignment="1">
      <alignment horizontal="left" wrapText="1"/>
    </xf>
    <xf numFmtId="0" fontId="14" fillId="0" borderId="0" xfId="0" applyFont="1" applyAlignment="1">
      <alignment horizontal="left" wrapText="1"/>
    </xf>
    <xf numFmtId="0" fontId="14" fillId="0" borderId="0" xfId="0" applyFont="1" applyAlignment="1">
      <alignment horizontal="left" vertical="center" wrapText="1"/>
    </xf>
    <xf numFmtId="0" fontId="14" fillId="0" borderId="0" xfId="0" applyFont="1" applyBorder="1" applyAlignment="1">
      <alignment horizontal="right" wrapText="1"/>
    </xf>
    <xf numFmtId="0" fontId="0" fillId="0" borderId="0" xfId="0"/>
    <xf numFmtId="0" fontId="14" fillId="0" borderId="0" xfId="0" applyFont="1" applyAlignment="1">
      <alignment horizontal="left" wrapText="1"/>
    </xf>
    <xf numFmtId="0" fontId="14" fillId="0" borderId="0" xfId="0" applyFont="1" applyAlignment="1">
      <alignment horizontal="left" vertical="center" wrapText="1"/>
    </xf>
    <xf numFmtId="0" fontId="0" fillId="0" borderId="0" xfId="0" applyAlignment="1"/>
    <xf numFmtId="166" fontId="14" fillId="0" borderId="0" xfId="0" applyNumberFormat="1" applyFont="1" applyFill="1" applyAlignment="1">
      <alignment wrapText="1"/>
    </xf>
    <xf numFmtId="166" fontId="14" fillId="0" borderId="0" xfId="0" applyNumberFormat="1" applyFont="1" applyBorder="1" applyAlignment="1">
      <alignment wrapText="1"/>
    </xf>
    <xf numFmtId="0" fontId="0" fillId="0" borderId="0" xfId="0" applyBorder="1"/>
    <xf numFmtId="166" fontId="14" fillId="0" borderId="11" xfId="0" applyNumberFormat="1" applyFont="1" applyBorder="1" applyAlignment="1">
      <alignment vertical="center" wrapText="1"/>
    </xf>
    <xf numFmtId="0" fontId="0" fillId="0" borderId="0" xfId="0" applyAlignment="1">
      <alignment vertical="center"/>
    </xf>
    <xf numFmtId="0" fontId="0" fillId="0" borderId="0" xfId="0" applyBorder="1" applyAlignment="1">
      <alignment vertical="center"/>
    </xf>
    <xf numFmtId="166" fontId="14" fillId="0" borderId="0" xfId="0" applyNumberFormat="1" applyFont="1" applyBorder="1" applyAlignment="1">
      <alignment vertical="center" wrapText="1"/>
    </xf>
    <xf numFmtId="0" fontId="12" fillId="0" borderId="0" xfId="0" applyFont="1" applyAlignment="1">
      <alignment horizontal="left" wrapText="1" indent="2"/>
    </xf>
    <xf numFmtId="166" fontId="14" fillId="0" borderId="12" xfId="0" applyNumberFormat="1" applyFont="1" applyBorder="1" applyAlignment="1">
      <alignment wrapText="1"/>
    </xf>
    <xf numFmtId="0" fontId="0" fillId="0" borderId="10" xfId="0" applyBorder="1"/>
    <xf numFmtId="0" fontId="16" fillId="0" borderId="0" xfId="0" applyFont="1" applyBorder="1" applyAlignment="1">
      <alignment wrapText="1"/>
    </xf>
    <xf numFmtId="175" fontId="14" fillId="0" borderId="0" xfId="0" applyNumberFormat="1" applyFont="1" applyBorder="1" applyAlignment="1">
      <alignment horizontal="right" wrapText="1"/>
    </xf>
    <xf numFmtId="0" fontId="14" fillId="0" borderId="0" xfId="0" applyFont="1" applyBorder="1" applyAlignment="1">
      <alignment horizontal="left" wrapText="1"/>
    </xf>
    <xf numFmtId="167" fontId="14" fillId="0" borderId="0" xfId="0" applyNumberFormat="1" applyFont="1" applyBorder="1" applyAlignment="1">
      <alignment horizontal="right" vertical="center" wrapText="1"/>
    </xf>
    <xf numFmtId="0" fontId="12" fillId="0" borderId="0" xfId="0" applyFont="1" applyBorder="1" applyAlignment="1">
      <alignment horizontal="left" wrapText="1"/>
    </xf>
    <xf numFmtId="0" fontId="14" fillId="0" borderId="0" xfId="0" applyFont="1" applyBorder="1" applyAlignment="1">
      <alignment wrapText="1"/>
    </xf>
    <xf numFmtId="176" fontId="14" fillId="0" borderId="0" xfId="0" applyNumberFormat="1" applyFont="1" applyBorder="1" applyAlignment="1">
      <alignment wrapText="1"/>
    </xf>
    <xf numFmtId="0" fontId="14" fillId="0" borderId="10" xfId="0" applyFont="1" applyBorder="1" applyAlignment="1">
      <alignment wrapText="1"/>
    </xf>
    <xf numFmtId="176" fontId="14" fillId="0" borderId="10" xfId="0" applyNumberFormat="1" applyFont="1" applyBorder="1" applyAlignment="1">
      <alignment wrapText="1"/>
    </xf>
    <xf numFmtId="176" fontId="14" fillId="0" borderId="0" xfId="0" applyNumberFormat="1" applyFont="1" applyAlignment="1">
      <alignment vertical="center" wrapText="1"/>
    </xf>
    <xf numFmtId="166" fontId="14" fillId="0" borderId="6" xfId="0" applyNumberFormat="1" applyFont="1" applyBorder="1" applyAlignment="1">
      <alignment vertical="center" wrapText="1"/>
    </xf>
    <xf numFmtId="0" fontId="14" fillId="0" borderId="5" xfId="0" applyFont="1" applyBorder="1" applyAlignment="1">
      <alignment horizontal="right" vertical="center" wrapText="1"/>
    </xf>
    <xf numFmtId="0" fontId="14" fillId="0" borderId="0" xfId="0" applyFont="1" applyAlignment="1">
      <alignment horizontal="left" vertical="center" wrapText="1" indent="2"/>
    </xf>
    <xf numFmtId="166" fontId="14" fillId="0" borderId="0" xfId="0" applyNumberFormat="1" applyFont="1" applyFill="1" applyAlignment="1">
      <alignment vertical="center" wrapText="1"/>
    </xf>
    <xf numFmtId="0" fontId="0" fillId="0" borderId="0" xfId="0" applyAlignment="1">
      <alignment vertical="top"/>
    </xf>
    <xf numFmtId="173" fontId="14" fillId="0" borderId="0" xfId="0" applyNumberFormat="1" applyFont="1" applyFill="1" applyAlignment="1">
      <alignment horizontal="right" wrapText="1"/>
    </xf>
    <xf numFmtId="189" fontId="14" fillId="0" borderId="11" xfId="0" applyNumberFormat="1" applyFont="1" applyBorder="1" applyAlignment="1">
      <alignment horizontal="right" vertical="center" wrapText="1"/>
    </xf>
    <xf numFmtId="0" fontId="14" fillId="0" borderId="0" xfId="0" applyFont="1" applyFill="1" applyAlignment="1">
      <alignment horizontal="left" wrapText="1" indent="1"/>
    </xf>
    <xf numFmtId="185" fontId="14" fillId="0" borderId="0" xfId="0" applyNumberFormat="1" applyFont="1" applyBorder="1" applyAlignment="1">
      <alignment wrapText="1"/>
    </xf>
    <xf numFmtId="185" fontId="14" fillId="0" borderId="0" xfId="0" applyNumberFormat="1" applyFont="1" applyFill="1" applyAlignment="1">
      <alignment wrapText="1"/>
    </xf>
    <xf numFmtId="0" fontId="12" fillId="0" borderId="6" xfId="0" applyFont="1" applyBorder="1" applyAlignment="1">
      <alignment horizontal="right" wrapText="1"/>
    </xf>
    <xf numFmtId="0" fontId="20" fillId="0" borderId="0" xfId="0" applyFont="1"/>
    <xf numFmtId="166" fontId="20" fillId="0" borderId="6" xfId="0" applyNumberFormat="1" applyFont="1" applyBorder="1" applyAlignment="1">
      <alignment wrapText="1"/>
    </xf>
    <xf numFmtId="0" fontId="12" fillId="0" borderId="5" xfId="0" applyFont="1" applyBorder="1" applyAlignment="1">
      <alignment horizontal="right" wrapText="1"/>
    </xf>
    <xf numFmtId="0" fontId="0" fillId="0" borderId="0" xfId="0"/>
    <xf numFmtId="166" fontId="14" fillId="0" borderId="3" xfId="0" applyNumberFormat="1" applyFont="1" applyFill="1" applyBorder="1" applyAlignment="1">
      <alignment wrapText="1"/>
    </xf>
    <xf numFmtId="166" fontId="14" fillId="0" borderId="5" xfId="0" applyNumberFormat="1" applyFont="1" applyFill="1" applyBorder="1" applyAlignment="1">
      <alignment wrapText="1"/>
    </xf>
    <xf numFmtId="166" fontId="14" fillId="0" borderId="10" xfId="0" applyNumberFormat="1" applyFont="1" applyBorder="1" applyAlignment="1">
      <alignment wrapText="1"/>
    </xf>
    <xf numFmtId="0" fontId="14" fillId="0" borderId="0" xfId="0" applyFont="1" applyFill="1" applyAlignment="1">
      <alignment wrapText="1"/>
    </xf>
    <xf numFmtId="166" fontId="14" fillId="0" borderId="4" xfId="0" applyNumberFormat="1" applyFont="1" applyFill="1" applyBorder="1" applyAlignment="1">
      <alignment wrapText="1"/>
    </xf>
    <xf numFmtId="0" fontId="17" fillId="0" borderId="0" xfId="0" applyFont="1"/>
    <xf numFmtId="49" fontId="14" fillId="0" borderId="0" xfId="0" applyNumberFormat="1" applyFont="1" applyFill="1" applyAlignment="1">
      <alignment horizontal="right" wrapText="1"/>
    </xf>
    <xf numFmtId="0" fontId="16" fillId="0" borderId="0" xfId="0" applyFont="1" applyFill="1" applyAlignment="1">
      <alignment wrapText="1"/>
    </xf>
    <xf numFmtId="0" fontId="0" fillId="0" borderId="0" xfId="0" applyFill="1"/>
    <xf numFmtId="0" fontId="2" fillId="0" borderId="0" xfId="0" applyFont="1" applyAlignment="1">
      <alignment horizontal="left" vertical="center" wrapText="1" indent="1"/>
    </xf>
    <xf numFmtId="0" fontId="2" fillId="0" borderId="0" xfId="0" applyFont="1" applyFill="1" applyAlignment="1">
      <alignment horizontal="left" wrapText="1" indent="1"/>
    </xf>
    <xf numFmtId="0" fontId="2" fillId="0" borderId="0" xfId="0" applyFont="1" applyFill="1" applyAlignment="1">
      <alignment horizontal="left" wrapText="1"/>
    </xf>
    <xf numFmtId="0" fontId="2" fillId="0" borderId="0" xfId="0" applyFont="1" applyFill="1" applyAlignment="1">
      <alignment horizontal="left" wrapText="1" indent="6"/>
    </xf>
    <xf numFmtId="0" fontId="2" fillId="0" borderId="0" xfId="0" applyFont="1" applyFill="1" applyAlignment="1">
      <alignment horizontal="left" vertical="top" wrapText="1"/>
    </xf>
    <xf numFmtId="0" fontId="2" fillId="0" borderId="0" xfId="0" applyFont="1" applyFill="1" applyAlignment="1">
      <alignment horizontal="left" vertical="center" wrapText="1" indent="6"/>
    </xf>
    <xf numFmtId="0" fontId="16" fillId="0" borderId="0" xfId="0" applyFont="1" applyFill="1" applyAlignment="1"/>
    <xf numFmtId="186" fontId="14" fillId="0" borderId="0" xfId="0" applyNumberFormat="1" applyFont="1" applyFill="1" applyAlignment="1">
      <alignment wrapText="1"/>
    </xf>
    <xf numFmtId="181" fontId="12" fillId="0" borderId="3" xfId="0" applyNumberFormat="1" applyFont="1" applyFill="1" applyBorder="1" applyAlignment="1">
      <alignment horizontal="center" wrapText="1"/>
    </xf>
    <xf numFmtId="0" fontId="12" fillId="0" borderId="4" xfId="0" applyFont="1" applyFill="1" applyBorder="1" applyAlignment="1">
      <alignment horizontal="center" wrapText="1"/>
    </xf>
    <xf numFmtId="0" fontId="16" fillId="0" borderId="5" xfId="0" applyFont="1" applyFill="1" applyBorder="1" applyAlignment="1">
      <alignment wrapText="1"/>
    </xf>
    <xf numFmtId="0" fontId="12" fillId="0" borderId="0" xfId="0" applyFont="1" applyFill="1" applyAlignment="1">
      <alignment horizontal="left" wrapText="1"/>
    </xf>
    <xf numFmtId="0" fontId="14" fillId="0" borderId="10" xfId="0" applyFont="1" applyFill="1" applyBorder="1" applyAlignment="1">
      <alignment horizontal="left" wrapText="1" indent="1"/>
    </xf>
    <xf numFmtId="0" fontId="14" fillId="0" borderId="10" xfId="0" applyFont="1" applyFill="1" applyBorder="1" applyAlignment="1">
      <alignment horizontal="right" wrapText="1"/>
    </xf>
    <xf numFmtId="173" fontId="14" fillId="0" borderId="10" xfId="0" applyNumberFormat="1" applyFont="1" applyFill="1" applyBorder="1" applyAlignment="1">
      <alignment horizontal="right" wrapText="1"/>
    </xf>
    <xf numFmtId="0" fontId="0" fillId="0" borderId="10" xfId="0" applyFill="1" applyBorder="1"/>
    <xf numFmtId="0" fontId="16" fillId="0" borderId="10" xfId="0" applyFont="1" applyFill="1" applyBorder="1" applyAlignment="1">
      <alignment wrapText="1"/>
    </xf>
    <xf numFmtId="175" fontId="14" fillId="0" borderId="10" xfId="0" applyNumberFormat="1" applyFont="1" applyFill="1" applyBorder="1" applyAlignment="1">
      <alignment horizontal="right" wrapText="1"/>
    </xf>
    <xf numFmtId="185" fontId="14" fillId="0" borderId="10" xfId="0" applyNumberFormat="1" applyFont="1" applyFill="1" applyBorder="1" applyAlignment="1">
      <alignment wrapText="1"/>
    </xf>
    <xf numFmtId="0" fontId="16" fillId="0" borderId="0" xfId="0" applyFont="1" applyFill="1" applyAlignment="1">
      <alignment horizontal="left" wrapText="1" indent="1"/>
    </xf>
    <xf numFmtId="186" fontId="14" fillId="0" borderId="3" xfId="0" applyNumberFormat="1" applyFont="1" applyFill="1" applyBorder="1" applyAlignment="1">
      <alignment wrapText="1"/>
    </xf>
    <xf numFmtId="185" fontId="14" fillId="0" borderId="3" xfId="0" applyNumberFormat="1" applyFont="1" applyFill="1" applyBorder="1" applyAlignment="1">
      <alignment wrapText="1"/>
    </xf>
    <xf numFmtId="0" fontId="18" fillId="0" borderId="0" xfId="0" applyFont="1" applyFill="1" applyAlignment="1">
      <alignment horizontal="left" wrapText="1"/>
    </xf>
    <xf numFmtId="186" fontId="14" fillId="0" borderId="5" xfId="0" applyNumberFormat="1" applyFont="1" applyFill="1" applyBorder="1" applyAlignment="1">
      <alignment wrapText="1"/>
    </xf>
    <xf numFmtId="185" fontId="14" fillId="0" borderId="5" xfId="0" applyNumberFormat="1" applyFont="1" applyFill="1" applyBorder="1" applyAlignment="1">
      <alignment wrapText="1"/>
    </xf>
    <xf numFmtId="0" fontId="16" fillId="0" borderId="10" xfId="0" applyFont="1" applyFill="1" applyBorder="1" applyAlignment="1">
      <alignment horizontal="left" wrapText="1" indent="1"/>
    </xf>
    <xf numFmtId="187" fontId="14" fillId="0" borderId="10" xfId="0" applyNumberFormat="1" applyFont="1" applyFill="1" applyBorder="1" applyAlignment="1">
      <alignment horizontal="right" wrapText="1"/>
    </xf>
    <xf numFmtId="188" fontId="14" fillId="0" borderId="10" xfId="0" applyNumberFormat="1" applyFont="1" applyFill="1" applyBorder="1" applyAlignment="1">
      <alignment wrapText="1"/>
    </xf>
    <xf numFmtId="0" fontId="16" fillId="0" borderId="0" xfId="0" applyFont="1" applyFill="1" applyBorder="1" applyAlignment="1">
      <alignment horizontal="left" wrapText="1" indent="1"/>
    </xf>
    <xf numFmtId="0" fontId="14" fillId="0" borderId="0" xfId="0" applyFont="1" applyFill="1" applyBorder="1" applyAlignment="1">
      <alignment horizontal="right" wrapText="1"/>
    </xf>
    <xf numFmtId="0" fontId="16" fillId="0" borderId="0" xfId="0" applyFont="1" applyFill="1" applyBorder="1" applyAlignment="1">
      <alignment wrapText="1"/>
    </xf>
    <xf numFmtId="0" fontId="2" fillId="0" borderId="0" xfId="0" applyFont="1" applyAlignment="1">
      <alignment horizontal="left" wrapText="1"/>
    </xf>
    <xf numFmtId="0" fontId="0" fillId="0" borderId="0" xfId="0"/>
    <xf numFmtId="0" fontId="3" fillId="0" borderId="0" xfId="0" applyFont="1" applyAlignment="1">
      <alignment horizontal="left" wrapText="1"/>
    </xf>
    <xf numFmtId="0" fontId="2" fillId="0" borderId="0" xfId="0" applyFont="1" applyAlignment="1">
      <alignment horizontal="left" vertical="top" wrapText="1"/>
    </xf>
    <xf numFmtId="0" fontId="8" fillId="0" borderId="0" xfId="0" applyFont="1" applyAlignment="1">
      <alignment horizontal="left" wrapText="1"/>
    </xf>
    <xf numFmtId="0" fontId="9" fillId="0" borderId="0" xfId="0" applyFont="1" applyAlignment="1">
      <alignment horizontal="left" wrapText="1"/>
    </xf>
    <xf numFmtId="0" fontId="12" fillId="0" borderId="3" xfId="0" applyFont="1" applyBorder="1" applyAlignment="1">
      <alignment horizontal="center" wrapText="1"/>
    </xf>
    <xf numFmtId="0" fontId="14" fillId="0" borderId="0" xfId="0" applyFont="1" applyAlignment="1">
      <alignment horizontal="left" wrapText="1"/>
    </xf>
    <xf numFmtId="0" fontId="14" fillId="0" borderId="5" xfId="0" applyFont="1" applyBorder="1" applyAlignment="1">
      <alignment horizontal="left" vertical="center" wrapText="1"/>
    </xf>
    <xf numFmtId="0" fontId="14" fillId="0" borderId="5" xfId="0" applyFont="1" applyBorder="1" applyAlignment="1">
      <alignment horizontal="left" wrapText="1"/>
    </xf>
    <xf numFmtId="181" fontId="12" fillId="0" borderId="3" xfId="0" applyNumberFormat="1" applyFont="1" applyBorder="1" applyAlignment="1">
      <alignment horizontal="center" wrapText="1"/>
    </xf>
    <xf numFmtId="0" fontId="12" fillId="0" borderId="5" xfId="0" applyFont="1" applyBorder="1" applyAlignment="1">
      <alignment horizontal="left" wrapText="1"/>
    </xf>
    <xf numFmtId="0" fontId="14" fillId="0" borderId="0" xfId="0" applyFont="1" applyAlignment="1">
      <alignment horizontal="left" vertical="top" wrapText="1"/>
    </xf>
    <xf numFmtId="0" fontId="16" fillId="0" borderId="5" xfId="0" applyFont="1" applyBorder="1" applyAlignment="1">
      <alignment horizontal="left" wrapText="1"/>
    </xf>
    <xf numFmtId="0" fontId="16" fillId="0" borderId="0" xfId="0" applyFont="1" applyAlignment="1">
      <alignment horizontal="left" wrapText="1"/>
    </xf>
    <xf numFmtId="181" fontId="18" fillId="0" borderId="3" xfId="0" applyNumberFormat="1" applyFont="1" applyBorder="1" applyAlignment="1">
      <alignment horizontal="center" wrapText="1"/>
    </xf>
    <xf numFmtId="0" fontId="18" fillId="0" borderId="3" xfId="0" applyFont="1" applyBorder="1" applyAlignment="1">
      <alignment horizontal="center" wrapText="1"/>
    </xf>
    <xf numFmtId="0" fontId="11" fillId="2" borderId="0" xfId="0" applyFont="1" applyFill="1" applyAlignment="1">
      <alignment wrapText="1"/>
    </xf>
    <xf numFmtId="0" fontId="11" fillId="2" borderId="0" xfId="0" applyFont="1" applyFill="1" applyAlignment="1">
      <alignment horizontal="left" wrapText="1"/>
    </xf>
    <xf numFmtId="0" fontId="14" fillId="0" borderId="5" xfId="0" applyFont="1" applyBorder="1" applyAlignment="1">
      <alignment wrapText="1"/>
    </xf>
    <xf numFmtId="0" fontId="13" fillId="0" borderId="0" xfId="0" applyFont="1" applyAlignment="1">
      <alignment horizontal="left" wrapText="1"/>
    </xf>
    <xf numFmtId="0" fontId="14" fillId="0" borderId="0" xfId="0" applyFont="1" applyFill="1" applyAlignment="1">
      <alignment horizontal="left" vertical="center" wrapText="1"/>
    </xf>
    <xf numFmtId="0" fontId="0" fillId="0" borderId="0" xfId="0" applyFill="1"/>
    <xf numFmtId="0" fontId="14" fillId="0" borderId="0" xfId="0" applyFont="1" applyFill="1" applyAlignment="1">
      <alignment horizontal="left" vertical="top" wrapText="1"/>
    </xf>
    <xf numFmtId="181" fontId="12" fillId="0" borderId="3" xfId="0" applyNumberFormat="1" applyFont="1" applyFill="1" applyBorder="1" applyAlignment="1">
      <alignment horizontal="center" wrapText="1"/>
    </xf>
    <xf numFmtId="0" fontId="14" fillId="0" borderId="5" xfId="0" applyFont="1" applyBorder="1" applyAlignment="1">
      <alignment horizontal="left" vertical="top" wrapText="1"/>
    </xf>
    <xf numFmtId="0" fontId="0" fillId="0" borderId="0" xfId="0" applyAlignment="1">
      <alignment vertical="top"/>
    </xf>
    <xf numFmtId="0" fontId="14" fillId="0" borderId="0" xfId="0" applyFont="1" applyAlignment="1">
      <alignment vertical="top" wrapText="1"/>
    </xf>
    <xf numFmtId="0" fontId="14" fillId="0" borderId="0" xfId="0" applyFont="1" applyAlignment="1">
      <alignment horizontal="left" wrapText="1" indent="1"/>
    </xf>
    <xf numFmtId="0" fontId="0" fillId="0" borderId="0" xfId="0" applyAlignment="1"/>
    <xf numFmtId="0" fontId="14" fillId="2" borderId="0" xfId="0" applyFont="1" applyFill="1" applyAlignment="1">
      <alignment horizontal="left" wrapText="1"/>
    </xf>
    <xf numFmtId="0" fontId="14" fillId="4" borderId="0" xfId="0" applyFont="1" applyFill="1" applyAlignment="1">
      <alignment horizontal="left" vertical="top" wrapText="1"/>
    </xf>
    <xf numFmtId="0" fontId="11" fillId="0" borderId="5" xfId="0" applyFont="1" applyBorder="1" applyAlignment="1">
      <alignment horizontal="left" wrapText="1"/>
    </xf>
    <xf numFmtId="0" fontId="14" fillId="0" borderId="0" xfId="0" applyFont="1" applyAlignment="1">
      <alignment horizontal="center" wrapText="1"/>
    </xf>
    <xf numFmtId="0" fontId="14" fillId="0" borderId="0" xfId="0" applyFont="1" applyAlignment="1">
      <alignment horizontal="left" vertical="center" wrapText="1"/>
    </xf>
    <xf numFmtId="0" fontId="12" fillId="0" borderId="0" xfId="0" applyFont="1" applyAlignment="1">
      <alignment horizontal="left" wrapText="1"/>
    </xf>
    <xf numFmtId="0" fontId="12" fillId="0" borderId="9" xfId="0" applyFont="1" applyBorder="1" applyAlignment="1">
      <alignment horizontal="left" wrapText="1"/>
    </xf>
    <xf numFmtId="0" fontId="14" fillId="0" borderId="0" xfId="0" applyFont="1" applyAlignment="1">
      <alignment horizontal="left" wrapText="1" indent="2"/>
    </xf>
    <xf numFmtId="0" fontId="0" fillId="0" borderId="0" xfId="0" applyAlignment="1">
      <alignment horizontal="left" indent="1"/>
    </xf>
    <xf numFmtId="0" fontId="12" fillId="0" borderId="0" xfId="0" applyFont="1" applyAlignment="1">
      <alignment horizontal="left"/>
    </xf>
    <xf numFmtId="181" fontId="12" fillId="0" borderId="3" xfId="0" applyNumberFormat="1" applyFont="1" applyBorder="1" applyAlignment="1">
      <alignment horizontal="center" vertical="center" wrapText="1"/>
    </xf>
  </cellXfs>
  <cellStyles count="1">
    <cellStyle name="Normal" xfId="0" builtinId="0"/>
  </cellStyles>
  <dxfs count="71">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138901</xdr:colOff>
      <xdr:row>68</xdr:row>
      <xdr:rowOff>15874</xdr:rowOff>
    </xdr:to>
    <xdr:pic>
      <xdr:nvPicPr>
        <xdr:cNvPr id="2" name="Image 1">
          <a:extLst>
            <a:ext uri="{FF2B5EF4-FFF2-40B4-BE49-F238E27FC236}">
              <a16:creationId xmlns:a16="http://schemas.microsoft.com/office/drawing/2014/main" id="{F864291C-E060-4E56-B571-A9AC3D8BAC88}"/>
            </a:ext>
          </a:extLst>
        </xdr:cNvPr>
        <xdr:cNvPicPr>
          <a:picLocks noChangeAspect="1"/>
        </xdr:cNvPicPr>
      </xdr:nvPicPr>
      <xdr:blipFill>
        <a:blip xmlns:r="http://schemas.openxmlformats.org/officeDocument/2006/relationships" r:embed="rId1"/>
        <a:stretch>
          <a:fillRect/>
        </a:stretch>
      </xdr:blipFill>
      <xdr:spPr>
        <a:xfrm>
          <a:off x="0" y="0"/>
          <a:ext cx="14616901" cy="1081087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62148-A5C4-4D2F-8DEF-285283AE3DEE}">
  <dimension ref="A1"/>
  <sheetViews>
    <sheetView tabSelected="1" view="pageBreakPreview" zoomScale="60" zoomScaleNormal="100" workbookViewId="0">
      <selection activeCell="W62" sqref="W62"/>
    </sheetView>
  </sheetViews>
  <sheetFormatPr baseColWidth="10" defaultRowHeight="12.75" x14ac:dyDescent="0.2"/>
  <sheetData/>
  <pageMargins left="0.7" right="0.7" top="0.75" bottom="0.75" header="0.3" footer="0.3"/>
  <pageSetup scale="50" orientation="portrait" r:id="rId1"/>
  <colBreaks count="1" manualBreakCount="1">
    <brk id="16" max="69"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156"/>
  <sheetViews>
    <sheetView showRuler="0" zoomScale="120" zoomScaleNormal="120" workbookViewId="0">
      <selection activeCell="K167" sqref="K167"/>
    </sheetView>
  </sheetViews>
  <sheetFormatPr baseColWidth="10" defaultColWidth="13.140625" defaultRowHeight="12.75" x14ac:dyDescent="0.2"/>
  <cols>
    <col min="1" max="1" width="29.28515625" customWidth="1"/>
    <col min="2" max="4" width="7.28515625" hidden="1" customWidth="1"/>
    <col min="5" max="5" width="7.28515625" customWidth="1"/>
    <col min="6" max="6" width="0.28515625" customWidth="1"/>
    <col min="7" max="10" width="7.28515625" customWidth="1"/>
    <col min="11" max="11" width="0.28515625" customWidth="1"/>
    <col min="12" max="15" width="7.28515625" customWidth="1"/>
    <col min="16" max="16" width="0.28515625" customWidth="1"/>
    <col min="17" max="17" width="7.28515625" hidden="1" customWidth="1"/>
    <col min="18" max="18" width="0.28515625" hidden="1" customWidth="1"/>
    <col min="19" max="19" width="6.5703125" hidden="1" customWidth="1"/>
    <col min="20" max="20" width="0.28515625" hidden="1" customWidth="1"/>
    <col min="21" max="21" width="7.28515625" customWidth="1"/>
    <col min="22" max="22" width="0.28515625" customWidth="1"/>
    <col min="23" max="23" width="7.28515625" customWidth="1"/>
  </cols>
  <sheetData>
    <row r="1" spans="1:23" ht="10.7" customHeight="1" x14ac:dyDescent="0.2">
      <c r="A1" s="288" t="s">
        <v>91</v>
      </c>
      <c r="B1" s="288"/>
      <c r="C1" s="288"/>
      <c r="D1" s="288"/>
      <c r="E1" s="300"/>
      <c r="F1" s="300"/>
      <c r="G1" s="300"/>
      <c r="H1" s="300"/>
      <c r="I1" s="300"/>
      <c r="J1" s="300"/>
      <c r="K1" s="300"/>
      <c r="L1" s="300"/>
      <c r="M1" s="300"/>
      <c r="N1" s="300"/>
      <c r="O1" s="300"/>
      <c r="P1" s="300"/>
      <c r="Q1" s="300"/>
      <c r="R1" s="300"/>
      <c r="S1" s="300"/>
      <c r="T1" s="300"/>
      <c r="U1" s="137"/>
      <c r="V1" s="137"/>
      <c r="W1" s="137"/>
    </row>
    <row r="2" spans="1:23" ht="10.7" customHeight="1" x14ac:dyDescent="0.2">
      <c r="B2" s="280">
        <v>2021</v>
      </c>
      <c r="C2" s="271"/>
      <c r="D2" s="271"/>
      <c r="E2" s="271"/>
      <c r="F2" s="95"/>
      <c r="G2" s="280">
        <v>2020</v>
      </c>
      <c r="H2" s="271"/>
      <c r="I2" s="271"/>
      <c r="J2" s="271"/>
      <c r="K2" s="95"/>
      <c r="L2" s="280">
        <v>2019</v>
      </c>
      <c r="M2" s="271"/>
      <c r="N2" s="271"/>
      <c r="O2" s="271"/>
      <c r="P2" s="95"/>
      <c r="Q2" s="54">
        <v>2021</v>
      </c>
      <c r="R2" s="95"/>
      <c r="S2" s="54">
        <v>2020</v>
      </c>
      <c r="T2" s="95"/>
      <c r="U2" s="54">
        <v>2020</v>
      </c>
      <c r="V2" s="95"/>
      <c r="W2" s="54">
        <v>2019</v>
      </c>
    </row>
    <row r="3" spans="1:23" ht="10.7" customHeight="1" x14ac:dyDescent="0.2">
      <c r="A3" s="13" t="s">
        <v>75</v>
      </c>
      <c r="B3" s="55" t="str">
        <f>Profitability!$B$3</f>
        <v>Q4</v>
      </c>
      <c r="C3" s="55" t="str">
        <f>Profitability!$C$3</f>
        <v>Q3</v>
      </c>
      <c r="D3" s="55" t="str">
        <f>Profitability!$D$3</f>
        <v>Q2</v>
      </c>
      <c r="E3" s="55" t="str">
        <f>Profitability!$E$3</f>
        <v>Q1</v>
      </c>
      <c r="G3" s="55" t="s">
        <v>132</v>
      </c>
      <c r="H3" s="55" t="s">
        <v>133</v>
      </c>
      <c r="I3" s="55" t="s">
        <v>134</v>
      </c>
      <c r="J3" s="55" t="s">
        <v>135</v>
      </c>
      <c r="L3" s="55" t="s">
        <v>132</v>
      </c>
      <c r="M3" s="55" t="s">
        <v>133</v>
      </c>
      <c r="N3" s="55" t="s">
        <v>134</v>
      </c>
      <c r="O3" s="55" t="s">
        <v>135</v>
      </c>
      <c r="Q3" s="55" t="s">
        <v>136</v>
      </c>
      <c r="S3" s="55" t="s">
        <v>136</v>
      </c>
      <c r="U3" s="55" t="s">
        <v>137</v>
      </c>
      <c r="W3" s="55" t="s">
        <v>137</v>
      </c>
    </row>
    <row r="4" spans="1:23" ht="10.7" customHeight="1" x14ac:dyDescent="0.2">
      <c r="A4" s="16" t="s">
        <v>93</v>
      </c>
      <c r="B4" s="43"/>
      <c r="C4" s="43"/>
      <c r="D4" s="43"/>
      <c r="E4" s="43"/>
      <c r="F4" s="43"/>
      <c r="G4" s="43"/>
      <c r="H4" s="43"/>
      <c r="I4" s="43"/>
      <c r="J4" s="43"/>
      <c r="K4" s="43"/>
      <c r="L4" s="43"/>
      <c r="M4" s="43"/>
      <c r="N4" s="43"/>
      <c r="O4" s="43"/>
      <c r="P4" s="43"/>
      <c r="Q4" s="43"/>
      <c r="R4" s="43"/>
      <c r="S4" s="43"/>
      <c r="T4" s="43"/>
      <c r="U4" s="43"/>
      <c r="V4" s="43"/>
      <c r="W4" s="43"/>
    </row>
    <row r="5" spans="1:23" ht="9.1999999999999993" customHeight="1" x14ac:dyDescent="0.2">
      <c r="A5" s="17" t="s">
        <v>238</v>
      </c>
    </row>
    <row r="6" spans="1:23" ht="10.7" customHeight="1" x14ac:dyDescent="0.2">
      <c r="A6" s="28" t="s">
        <v>239</v>
      </c>
      <c r="B6" s="18">
        <v>0</v>
      </c>
      <c r="C6" s="18">
        <v>0</v>
      </c>
      <c r="D6" s="18">
        <v>-54400000</v>
      </c>
      <c r="E6" s="18">
        <v>54400000</v>
      </c>
      <c r="G6" s="18">
        <v>64000000</v>
      </c>
      <c r="H6" s="18">
        <v>51600000</v>
      </c>
      <c r="I6" s="18">
        <v>43500000</v>
      </c>
      <c r="J6" s="18">
        <v>43300000</v>
      </c>
      <c r="L6" s="18">
        <v>48500000</v>
      </c>
      <c r="M6" s="18">
        <v>45800000</v>
      </c>
      <c r="N6" s="18">
        <v>43100000</v>
      </c>
      <c r="O6" s="18">
        <v>39000000</v>
      </c>
      <c r="Q6" s="18">
        <v>54400000</v>
      </c>
      <c r="S6" s="18">
        <v>43300000</v>
      </c>
      <c r="U6" s="18">
        <v>202400000</v>
      </c>
      <c r="W6" s="18">
        <v>176400000</v>
      </c>
    </row>
    <row r="7" spans="1:23" ht="10.7" customHeight="1" x14ac:dyDescent="0.2">
      <c r="A7" s="28" t="s">
        <v>240</v>
      </c>
      <c r="B7" s="21">
        <v>0</v>
      </c>
      <c r="C7" s="21">
        <v>0</v>
      </c>
      <c r="D7" s="21">
        <v>-3700000</v>
      </c>
      <c r="E7" s="21">
        <v>3700000</v>
      </c>
      <c r="G7" s="21">
        <v>7700000</v>
      </c>
      <c r="H7" s="21">
        <v>1800000</v>
      </c>
      <c r="I7" s="21">
        <v>9400000</v>
      </c>
      <c r="J7" s="21">
        <v>1900000</v>
      </c>
      <c r="L7" s="21">
        <v>2800000</v>
      </c>
      <c r="M7" s="21">
        <v>1200000</v>
      </c>
      <c r="N7" s="21">
        <v>4900000</v>
      </c>
      <c r="O7" s="21">
        <v>2200000</v>
      </c>
      <c r="Q7" s="21">
        <v>3700000</v>
      </c>
      <c r="S7" s="21">
        <v>1900000</v>
      </c>
      <c r="U7" s="21">
        <v>20800000</v>
      </c>
      <c r="W7" s="21">
        <v>11100000</v>
      </c>
    </row>
    <row r="8" spans="1:23" ht="9.9499999999999993" customHeight="1" x14ac:dyDescent="0.2">
      <c r="A8" s="28" t="s">
        <v>111</v>
      </c>
      <c r="B8" s="24">
        <v>0</v>
      </c>
      <c r="C8" s="24">
        <v>0</v>
      </c>
      <c r="D8" s="24">
        <v>-58100000</v>
      </c>
      <c r="E8" s="24">
        <v>58100000</v>
      </c>
      <c r="G8" s="24">
        <v>71700000</v>
      </c>
      <c r="H8" s="24">
        <v>53400000</v>
      </c>
      <c r="I8" s="24">
        <v>52900000</v>
      </c>
      <c r="J8" s="24">
        <v>45200000</v>
      </c>
      <c r="L8" s="24">
        <v>51300000</v>
      </c>
      <c r="M8" s="24">
        <v>47000000</v>
      </c>
      <c r="N8" s="24">
        <v>48000000</v>
      </c>
      <c r="O8" s="24">
        <v>41200000</v>
      </c>
      <c r="Q8" s="24">
        <v>58100000</v>
      </c>
      <c r="S8" s="24">
        <v>45200000</v>
      </c>
      <c r="U8" s="24">
        <v>223200000</v>
      </c>
      <c r="W8" s="24">
        <v>187500000</v>
      </c>
    </row>
    <row r="9" spans="1:23" ht="3.2" customHeight="1" x14ac:dyDescent="0.2">
      <c r="B9" s="44"/>
      <c r="C9" s="44"/>
      <c r="D9" s="44"/>
      <c r="E9" s="44"/>
      <c r="G9" s="44"/>
      <c r="H9" s="44"/>
      <c r="I9" s="44"/>
      <c r="J9" s="44"/>
      <c r="L9" s="44"/>
      <c r="M9" s="44"/>
      <c r="N9" s="44"/>
      <c r="O9" s="44"/>
      <c r="Q9" s="44"/>
      <c r="S9" s="44"/>
      <c r="U9" s="44"/>
      <c r="W9" s="44"/>
    </row>
    <row r="10" spans="1:23" ht="10.7" customHeight="1" x14ac:dyDescent="0.2">
      <c r="A10" s="17" t="s">
        <v>241</v>
      </c>
      <c r="B10" s="18">
        <v>0</v>
      </c>
      <c r="C10" s="18">
        <v>0</v>
      </c>
      <c r="D10" s="18">
        <v>-418700000</v>
      </c>
      <c r="E10" s="18">
        <v>418700000</v>
      </c>
      <c r="G10" s="18">
        <v>421800000</v>
      </c>
      <c r="H10" s="18">
        <v>412000000</v>
      </c>
      <c r="I10" s="18">
        <v>393500000</v>
      </c>
      <c r="J10" s="18">
        <v>397500000</v>
      </c>
      <c r="L10" s="18">
        <v>409900000</v>
      </c>
      <c r="M10" s="18">
        <v>397500000</v>
      </c>
      <c r="N10" s="18">
        <v>391300000</v>
      </c>
      <c r="O10" s="18">
        <v>387800000</v>
      </c>
      <c r="Q10" s="18">
        <v>418700000</v>
      </c>
      <c r="S10" s="18">
        <v>397500000</v>
      </c>
      <c r="U10" s="18">
        <v>1624800000</v>
      </c>
      <c r="W10" s="18">
        <v>1586500000</v>
      </c>
    </row>
    <row r="11" spans="1:23" ht="3.2" customHeight="1" x14ac:dyDescent="0.2"/>
    <row r="12" spans="1:23" ht="10.7" customHeight="1" x14ac:dyDescent="0.2">
      <c r="A12" s="17" t="s">
        <v>242</v>
      </c>
    </row>
    <row r="13" spans="1:23" ht="10.7" customHeight="1" x14ac:dyDescent="0.2">
      <c r="A13" s="28" t="s">
        <v>243</v>
      </c>
      <c r="B13" s="58"/>
      <c r="C13" s="58"/>
      <c r="D13" s="58"/>
      <c r="E13" s="35">
        <v>35590</v>
      </c>
      <c r="G13" s="35">
        <v>38400</v>
      </c>
      <c r="H13" s="35">
        <v>34519</v>
      </c>
      <c r="I13" s="35">
        <v>31558</v>
      </c>
      <c r="J13" s="35">
        <v>28929</v>
      </c>
      <c r="L13" s="35">
        <v>31485</v>
      </c>
      <c r="M13" s="35">
        <v>32379</v>
      </c>
      <c r="N13" s="35">
        <v>30711</v>
      </c>
      <c r="O13" s="35">
        <v>27713</v>
      </c>
      <c r="Q13" s="35">
        <v>35590</v>
      </c>
      <c r="S13" s="35">
        <v>28929</v>
      </c>
      <c r="U13" s="35">
        <v>133406</v>
      </c>
      <c r="W13" s="35">
        <v>122288</v>
      </c>
    </row>
    <row r="14" spans="1:23" ht="9.1999999999999993" customHeight="1" x14ac:dyDescent="0.2">
      <c r="A14" s="36" t="s">
        <v>244</v>
      </c>
      <c r="B14" s="58"/>
      <c r="C14" s="58"/>
      <c r="D14" s="58"/>
      <c r="E14" s="214">
        <v>51814</v>
      </c>
      <c r="F14" s="199"/>
      <c r="G14" s="214">
        <v>55224</v>
      </c>
      <c r="H14" s="214">
        <v>49156</v>
      </c>
      <c r="I14" s="214">
        <v>46965</v>
      </c>
      <c r="J14" s="214">
        <v>44558</v>
      </c>
      <c r="K14" s="199"/>
      <c r="L14" s="214">
        <v>47995</v>
      </c>
      <c r="M14" s="214">
        <v>49160</v>
      </c>
      <c r="N14" s="214">
        <v>46714</v>
      </c>
      <c r="O14" s="214">
        <v>41858</v>
      </c>
      <c r="P14" s="199"/>
      <c r="Q14" s="214">
        <v>51814</v>
      </c>
      <c r="R14" s="199"/>
      <c r="S14" s="214">
        <v>44558</v>
      </c>
      <c r="T14" s="199"/>
      <c r="U14" s="214">
        <v>195903</v>
      </c>
      <c r="V14" s="199"/>
      <c r="W14" s="214">
        <v>185727</v>
      </c>
    </row>
    <row r="15" spans="1:23" ht="5.25" customHeight="1" x14ac:dyDescent="0.2"/>
    <row r="16" spans="1:23" ht="10.5" customHeight="1" x14ac:dyDescent="0.2">
      <c r="A16" s="281" t="s">
        <v>94</v>
      </c>
      <c r="B16" s="281"/>
      <c r="C16" s="281"/>
      <c r="D16" s="43"/>
      <c r="E16" s="43"/>
      <c r="F16" s="43"/>
      <c r="G16" s="43"/>
      <c r="H16" s="43"/>
      <c r="I16" s="43"/>
      <c r="J16" s="43"/>
      <c r="K16" s="43"/>
      <c r="L16" s="43"/>
      <c r="M16" s="43"/>
      <c r="N16" s="43"/>
      <c r="O16" s="43"/>
      <c r="P16" s="43"/>
      <c r="Q16" s="43"/>
      <c r="R16" s="43"/>
      <c r="S16" s="43"/>
      <c r="T16" s="43"/>
      <c r="U16" s="43"/>
      <c r="V16" s="43"/>
      <c r="W16" s="43"/>
    </row>
    <row r="17" spans="1:23" ht="10.7" customHeight="1" x14ac:dyDescent="0.2">
      <c r="A17" s="17" t="s">
        <v>650</v>
      </c>
    </row>
    <row r="18" spans="1:23" ht="10.7" customHeight="1" x14ac:dyDescent="0.2">
      <c r="A18" s="28" t="s">
        <v>95</v>
      </c>
      <c r="B18" s="18">
        <v>0</v>
      </c>
      <c r="C18" s="18">
        <v>0</v>
      </c>
      <c r="D18" s="18">
        <v>-228700000</v>
      </c>
      <c r="E18" s="195">
        <v>228700000</v>
      </c>
      <c r="G18" s="18">
        <v>247300000</v>
      </c>
      <c r="H18" s="18">
        <v>208200000</v>
      </c>
      <c r="I18" s="18">
        <v>174900000</v>
      </c>
      <c r="J18" s="18">
        <v>205700000</v>
      </c>
      <c r="L18" s="18">
        <v>176700000</v>
      </c>
      <c r="M18" s="18">
        <v>162000000</v>
      </c>
      <c r="N18" s="18">
        <v>97900000</v>
      </c>
      <c r="O18" s="18">
        <v>109200000</v>
      </c>
      <c r="Q18" s="18">
        <v>228700000</v>
      </c>
      <c r="S18" s="18">
        <v>205700000</v>
      </c>
      <c r="U18" s="18">
        <v>836100000</v>
      </c>
      <c r="W18" s="18">
        <v>545800000</v>
      </c>
    </row>
    <row r="19" spans="1:23" ht="10.7" customHeight="1" x14ac:dyDescent="0.2">
      <c r="A19" s="28" t="s">
        <v>96</v>
      </c>
      <c r="B19" s="18">
        <v>0</v>
      </c>
      <c r="C19" s="18">
        <v>0</v>
      </c>
      <c r="D19" s="18">
        <v>-1377000000</v>
      </c>
      <c r="E19" s="18">
        <v>1377000000</v>
      </c>
      <c r="G19" s="18">
        <v>883100000</v>
      </c>
      <c r="H19" s="18">
        <v>724900000</v>
      </c>
      <c r="I19" s="18">
        <v>599300000</v>
      </c>
      <c r="J19" s="18">
        <v>872300000</v>
      </c>
      <c r="L19" s="18">
        <v>633400000</v>
      </c>
      <c r="M19" s="18">
        <v>576400000</v>
      </c>
      <c r="N19" s="18">
        <v>544800000</v>
      </c>
      <c r="O19" s="18">
        <v>610900000</v>
      </c>
      <c r="Q19" s="18">
        <v>1377000000</v>
      </c>
      <c r="S19" s="18">
        <v>872300000</v>
      </c>
      <c r="U19" s="18">
        <v>3079600000</v>
      </c>
      <c r="W19" s="18">
        <v>2365500000</v>
      </c>
    </row>
    <row r="20" spans="1:23" ht="10.7" customHeight="1" x14ac:dyDescent="0.2">
      <c r="A20" s="28" t="s">
        <v>97</v>
      </c>
      <c r="B20" s="21">
        <v>0</v>
      </c>
      <c r="C20" s="21">
        <v>0</v>
      </c>
      <c r="D20" s="21">
        <v>-941800000</v>
      </c>
      <c r="E20" s="21">
        <v>941800000</v>
      </c>
      <c r="G20" s="21">
        <v>759700000</v>
      </c>
      <c r="H20" s="21">
        <v>544700000</v>
      </c>
      <c r="I20" s="21">
        <v>504600000</v>
      </c>
      <c r="J20" s="21">
        <v>693000000</v>
      </c>
      <c r="L20" s="21">
        <v>566300000</v>
      </c>
      <c r="M20" s="21">
        <v>465200000</v>
      </c>
      <c r="N20" s="21">
        <v>485900000</v>
      </c>
      <c r="O20" s="21">
        <v>546300000</v>
      </c>
      <c r="Q20" s="21">
        <v>941800000</v>
      </c>
      <c r="S20" s="21">
        <v>693000000</v>
      </c>
      <c r="U20" s="21">
        <v>2502000000</v>
      </c>
      <c r="W20" s="21">
        <v>2063700000</v>
      </c>
    </row>
    <row r="21" spans="1:23" ht="10.7" customHeight="1" x14ac:dyDescent="0.2">
      <c r="A21" s="132" t="s">
        <v>111</v>
      </c>
      <c r="B21" s="24">
        <v>0</v>
      </c>
      <c r="C21" s="24">
        <v>0</v>
      </c>
      <c r="D21" s="24">
        <v>-2547500000</v>
      </c>
      <c r="E21" s="24">
        <v>2547500000</v>
      </c>
      <c r="G21" s="24">
        <v>1890100000</v>
      </c>
      <c r="H21" s="24">
        <v>1477800000</v>
      </c>
      <c r="I21" s="24">
        <v>1278800000</v>
      </c>
      <c r="J21" s="24">
        <v>1771000000</v>
      </c>
      <c r="L21" s="24">
        <v>1376400000</v>
      </c>
      <c r="M21" s="24">
        <v>1203600000</v>
      </c>
      <c r="N21" s="24">
        <v>1128600000</v>
      </c>
      <c r="O21" s="24">
        <v>1266400000</v>
      </c>
      <c r="Q21" s="24">
        <v>2547500000</v>
      </c>
      <c r="S21" s="24">
        <v>1771000000</v>
      </c>
      <c r="U21" s="24">
        <v>6417700000</v>
      </c>
      <c r="W21" s="24">
        <v>4975000000</v>
      </c>
    </row>
    <row r="22" spans="1:23" ht="10.7" customHeight="1" x14ac:dyDescent="0.2">
      <c r="A22" s="17" t="s">
        <v>649</v>
      </c>
      <c r="B22" s="44"/>
      <c r="C22" s="44"/>
      <c r="D22" s="44"/>
      <c r="E22" s="44"/>
      <c r="G22" s="44"/>
      <c r="H22" s="44"/>
      <c r="I22" s="44"/>
      <c r="J22" s="44"/>
      <c r="L22" s="44"/>
      <c r="M22" s="44"/>
      <c r="N22" s="44"/>
      <c r="O22" s="44"/>
      <c r="Q22" s="44"/>
      <c r="S22" s="44"/>
      <c r="U22" s="44"/>
      <c r="W22" s="44"/>
    </row>
    <row r="23" spans="1:23" ht="10.7" customHeight="1" x14ac:dyDescent="0.2">
      <c r="A23" s="28" t="s">
        <v>96</v>
      </c>
      <c r="B23" s="18">
        <v>0</v>
      </c>
      <c r="C23" s="18">
        <v>0</v>
      </c>
      <c r="D23" s="18">
        <v>-972300000</v>
      </c>
      <c r="E23" s="18">
        <v>972300000</v>
      </c>
      <c r="G23" s="18">
        <v>547200000</v>
      </c>
      <c r="H23" s="18">
        <v>375900000</v>
      </c>
      <c r="I23" s="18">
        <v>417000000</v>
      </c>
      <c r="J23" s="18">
        <v>423800000</v>
      </c>
      <c r="L23" s="18">
        <v>243600000</v>
      </c>
      <c r="M23" s="18">
        <v>167800000</v>
      </c>
      <c r="N23" s="18">
        <v>106200000</v>
      </c>
      <c r="O23" s="18">
        <v>145200000</v>
      </c>
      <c r="Q23" s="18">
        <v>972300000</v>
      </c>
      <c r="S23" s="18">
        <v>423800000</v>
      </c>
      <c r="U23" s="18">
        <v>1763900000</v>
      </c>
      <c r="W23" s="18">
        <v>662800000</v>
      </c>
    </row>
    <row r="24" spans="1:23" ht="10.7" customHeight="1" x14ac:dyDescent="0.2">
      <c r="A24" s="28" t="s">
        <v>97</v>
      </c>
      <c r="B24" s="21">
        <v>0</v>
      </c>
      <c r="C24" s="21">
        <v>0</v>
      </c>
      <c r="D24" s="21">
        <v>-377800000</v>
      </c>
      <c r="E24" s="21">
        <v>377800000</v>
      </c>
      <c r="G24" s="21">
        <v>245200000</v>
      </c>
      <c r="H24" s="21">
        <v>47600000</v>
      </c>
      <c r="I24" s="21">
        <v>49900000</v>
      </c>
      <c r="J24" s="21">
        <v>-99200000</v>
      </c>
      <c r="L24" s="21">
        <v>-54400000</v>
      </c>
      <c r="M24" s="21">
        <v>-127900000</v>
      </c>
      <c r="N24" s="21">
        <v>-136800000</v>
      </c>
      <c r="O24" s="21">
        <v>-88500000</v>
      </c>
      <c r="Q24" s="21">
        <v>377800000</v>
      </c>
      <c r="S24" s="21">
        <v>-99200000</v>
      </c>
      <c r="U24" s="21">
        <v>243500000</v>
      </c>
      <c r="W24" s="21">
        <v>-407600000</v>
      </c>
    </row>
    <row r="25" spans="1:23" ht="10.7" customHeight="1" x14ac:dyDescent="0.2">
      <c r="A25" s="132" t="s">
        <v>111</v>
      </c>
      <c r="B25" s="24">
        <v>0</v>
      </c>
      <c r="C25" s="24">
        <v>0</v>
      </c>
      <c r="D25" s="24">
        <v>-1350100000</v>
      </c>
      <c r="E25" s="24">
        <v>1350100000</v>
      </c>
      <c r="G25" s="24">
        <v>792400000</v>
      </c>
      <c r="H25" s="24">
        <v>423500000</v>
      </c>
      <c r="I25" s="24">
        <v>466900000</v>
      </c>
      <c r="J25" s="24">
        <v>324600000</v>
      </c>
      <c r="L25" s="24">
        <v>189200000</v>
      </c>
      <c r="M25" s="24">
        <v>39900000</v>
      </c>
      <c r="N25" s="24">
        <v>-30600000</v>
      </c>
      <c r="O25" s="24">
        <v>56700000</v>
      </c>
      <c r="Q25" s="24">
        <v>1350100000</v>
      </c>
      <c r="S25" s="24">
        <v>324600000</v>
      </c>
      <c r="U25" s="24">
        <v>2007400000</v>
      </c>
      <c r="W25" s="24">
        <v>255200000</v>
      </c>
    </row>
    <row r="26" spans="1:23" ht="10.7" customHeight="1" x14ac:dyDescent="0.2">
      <c r="A26" s="17" t="s">
        <v>245</v>
      </c>
      <c r="B26" s="44"/>
      <c r="C26" s="44"/>
      <c r="D26" s="44"/>
      <c r="E26" s="44"/>
      <c r="G26" s="44"/>
      <c r="H26" s="44"/>
      <c r="I26" s="44"/>
      <c r="J26" s="44"/>
      <c r="L26" s="44"/>
      <c r="M26" s="44"/>
      <c r="N26" s="44"/>
      <c r="O26" s="44"/>
      <c r="Q26" s="138"/>
      <c r="S26" s="44"/>
      <c r="U26" s="44"/>
      <c r="W26" s="44"/>
    </row>
    <row r="27" spans="1:23" ht="9.1999999999999993" customHeight="1" x14ac:dyDescent="0.2">
      <c r="A27" s="36" t="s">
        <v>246</v>
      </c>
      <c r="B27" s="18">
        <v>0</v>
      </c>
      <c r="C27" s="18">
        <v>0</v>
      </c>
      <c r="D27" s="18">
        <v>0</v>
      </c>
      <c r="E27" s="218">
        <v>2117300000</v>
      </c>
      <c r="F27" s="199"/>
      <c r="G27" s="37">
        <v>2121700000</v>
      </c>
      <c r="H27" s="37">
        <v>2034100000</v>
      </c>
      <c r="I27" s="37">
        <v>1952200000</v>
      </c>
      <c r="J27" s="37">
        <v>1915100000</v>
      </c>
      <c r="K27" s="199"/>
      <c r="L27" s="37">
        <v>1807500000</v>
      </c>
      <c r="M27" s="37">
        <v>1731400000</v>
      </c>
      <c r="N27" s="37">
        <v>1644900000</v>
      </c>
      <c r="O27" s="37">
        <v>1613400000</v>
      </c>
      <c r="P27" s="199"/>
      <c r="Q27" s="37">
        <v>2117300000</v>
      </c>
      <c r="R27" s="199"/>
      <c r="S27" s="37">
        <v>1915100000</v>
      </c>
      <c r="T27" s="199"/>
      <c r="U27" s="37">
        <v>2121700000</v>
      </c>
      <c r="V27" s="199"/>
      <c r="W27" s="37">
        <v>1807500000</v>
      </c>
    </row>
    <row r="28" spans="1:23" ht="10.7" customHeight="1" x14ac:dyDescent="0.2">
      <c r="A28" s="28" t="s">
        <v>96</v>
      </c>
      <c r="B28" s="18">
        <v>0</v>
      </c>
      <c r="C28" s="18">
        <v>0</v>
      </c>
      <c r="D28" s="18">
        <v>0</v>
      </c>
      <c r="E28" s="18">
        <v>20423400000</v>
      </c>
      <c r="G28" s="18">
        <v>19240200000</v>
      </c>
      <c r="H28" s="18">
        <v>17738000000</v>
      </c>
      <c r="I28" s="18">
        <v>16754900000</v>
      </c>
      <c r="J28" s="18">
        <v>14893900000</v>
      </c>
      <c r="L28" s="18">
        <v>16391900000</v>
      </c>
      <c r="M28" s="18">
        <v>15748300000</v>
      </c>
      <c r="N28" s="18">
        <v>15431700000</v>
      </c>
      <c r="O28" s="18">
        <v>15135600000</v>
      </c>
      <c r="Q28" s="18">
        <v>20423400000</v>
      </c>
      <c r="S28" s="18">
        <v>14893900000</v>
      </c>
      <c r="U28" s="18">
        <v>19240200000</v>
      </c>
      <c r="W28" s="18">
        <v>16391900000</v>
      </c>
    </row>
    <row r="29" spans="1:23" ht="10.7" customHeight="1" x14ac:dyDescent="0.2">
      <c r="A29" s="28" t="s">
        <v>97</v>
      </c>
      <c r="B29" s="18">
        <v>0</v>
      </c>
      <c r="C29" s="18">
        <v>0</v>
      </c>
      <c r="D29" s="18">
        <v>0</v>
      </c>
      <c r="E29" s="18">
        <v>12030700000</v>
      </c>
      <c r="G29" s="18">
        <v>11393073000</v>
      </c>
      <c r="H29" s="18">
        <v>10517980000</v>
      </c>
      <c r="I29" s="18">
        <v>10048675000</v>
      </c>
      <c r="J29" s="18">
        <v>9908668000</v>
      </c>
      <c r="L29" s="18">
        <v>11594140000</v>
      </c>
      <c r="M29" s="18">
        <v>11360207000</v>
      </c>
      <c r="N29" s="18">
        <v>11430982000</v>
      </c>
      <c r="O29" s="18">
        <v>11467045000</v>
      </c>
      <c r="Q29" s="18">
        <v>12030800000</v>
      </c>
      <c r="S29" s="18">
        <v>9908700000</v>
      </c>
      <c r="U29" s="18">
        <v>11393100000</v>
      </c>
      <c r="W29" s="18">
        <v>11594100000</v>
      </c>
    </row>
    <row r="30" spans="1:23" ht="10.7" customHeight="1" x14ac:dyDescent="0.2">
      <c r="A30" s="28" t="s">
        <v>247</v>
      </c>
      <c r="B30" s="21">
        <v>0</v>
      </c>
      <c r="C30" s="21">
        <v>0</v>
      </c>
      <c r="D30" s="21">
        <v>0</v>
      </c>
      <c r="E30" s="21">
        <v>1074000000</v>
      </c>
      <c r="G30" s="21">
        <v>995300000</v>
      </c>
      <c r="H30" s="21">
        <v>914800000</v>
      </c>
      <c r="I30" s="21">
        <v>994500000</v>
      </c>
      <c r="J30" s="21">
        <v>3825700000</v>
      </c>
      <c r="L30" s="21">
        <v>4509000000</v>
      </c>
      <c r="M30" s="21">
        <v>4515700000</v>
      </c>
      <c r="N30" s="21">
        <v>4513100000</v>
      </c>
      <c r="O30" s="21">
        <v>4518300000</v>
      </c>
      <c r="Q30" s="21">
        <v>1074000000</v>
      </c>
      <c r="S30" s="21">
        <v>3825700000</v>
      </c>
      <c r="U30" s="21">
        <v>995300000</v>
      </c>
      <c r="W30" s="21">
        <v>4509000000</v>
      </c>
    </row>
    <row r="31" spans="1:23" ht="10.7" customHeight="1" x14ac:dyDescent="0.2">
      <c r="A31" s="28" t="s">
        <v>111</v>
      </c>
      <c r="B31" s="57">
        <v>0</v>
      </c>
      <c r="C31" s="57">
        <v>0</v>
      </c>
      <c r="D31" s="57">
        <v>0</v>
      </c>
      <c r="E31" s="57">
        <v>35645400000</v>
      </c>
      <c r="G31" s="57">
        <v>33750300000</v>
      </c>
      <c r="H31" s="57">
        <v>31204900000</v>
      </c>
      <c r="I31" s="57">
        <v>29750300000</v>
      </c>
      <c r="J31" s="57">
        <v>30543400000</v>
      </c>
      <c r="L31" s="57">
        <v>34302600000</v>
      </c>
      <c r="M31" s="57">
        <v>33355600000</v>
      </c>
      <c r="N31" s="57">
        <v>33020700000</v>
      </c>
      <c r="O31" s="57">
        <v>32734300000</v>
      </c>
      <c r="Q31" s="57">
        <v>35645400000</v>
      </c>
      <c r="S31" s="57">
        <v>30543400000</v>
      </c>
      <c r="U31" s="57">
        <v>33750300000</v>
      </c>
      <c r="W31" s="57">
        <v>34302600000</v>
      </c>
    </row>
    <row r="32" spans="1:23" ht="10.7" customHeight="1" x14ac:dyDescent="0.2">
      <c r="A32" s="17" t="s">
        <v>648</v>
      </c>
      <c r="B32" s="21">
        <v>0</v>
      </c>
      <c r="C32" s="21">
        <v>0</v>
      </c>
      <c r="D32" s="21">
        <v>0</v>
      </c>
      <c r="E32" s="21">
        <v>98292100000</v>
      </c>
      <c r="G32" s="21">
        <v>94534200000</v>
      </c>
      <c r="H32" s="21">
        <v>87555000000</v>
      </c>
      <c r="I32" s="21">
        <v>84594200000</v>
      </c>
      <c r="J32" s="21">
        <v>77639200000</v>
      </c>
      <c r="L32" s="21">
        <v>88142100000</v>
      </c>
      <c r="M32" s="21">
        <v>86426500000</v>
      </c>
      <c r="N32" s="21">
        <v>86361400000</v>
      </c>
      <c r="O32" s="21">
        <v>84899100000</v>
      </c>
      <c r="Q32" s="21">
        <v>98292100000</v>
      </c>
      <c r="S32" s="21">
        <v>77639200000</v>
      </c>
      <c r="U32" s="21">
        <v>94534200000</v>
      </c>
      <c r="W32" s="21">
        <v>88142100000</v>
      </c>
    </row>
    <row r="33" spans="1:23" ht="10.7" customHeight="1" x14ac:dyDescent="0.2">
      <c r="A33" s="189" t="s">
        <v>111</v>
      </c>
      <c r="B33" s="24">
        <v>0</v>
      </c>
      <c r="C33" s="24">
        <v>0</v>
      </c>
      <c r="D33" s="24">
        <v>0</v>
      </c>
      <c r="E33" s="215">
        <v>133937500000</v>
      </c>
      <c r="F33" s="199"/>
      <c r="G33" s="215">
        <v>128284500000</v>
      </c>
      <c r="H33" s="215">
        <v>118759900000</v>
      </c>
      <c r="I33" s="215">
        <v>114344500000</v>
      </c>
      <c r="J33" s="215">
        <v>108182600000</v>
      </c>
      <c r="K33" s="199"/>
      <c r="L33" s="215">
        <v>122444700000</v>
      </c>
      <c r="M33" s="215">
        <v>119782100000</v>
      </c>
      <c r="N33" s="215">
        <v>119382100000</v>
      </c>
      <c r="O33" s="215">
        <v>117633400000</v>
      </c>
      <c r="P33" s="199"/>
      <c r="Q33" s="215">
        <v>133937500000</v>
      </c>
      <c r="R33" s="199"/>
      <c r="S33" s="215">
        <v>108182600000</v>
      </c>
      <c r="T33" s="199"/>
      <c r="U33" s="215">
        <v>128284500000</v>
      </c>
      <c r="V33" s="199"/>
      <c r="W33" s="215">
        <v>122444700000</v>
      </c>
    </row>
    <row r="34" spans="1:23" ht="9.75" customHeight="1" x14ac:dyDescent="0.2">
      <c r="B34" s="68"/>
      <c r="C34" s="68"/>
      <c r="D34" s="68"/>
      <c r="E34" s="68"/>
      <c r="G34" s="68"/>
      <c r="H34" s="68"/>
      <c r="I34" s="68"/>
      <c r="J34" s="68"/>
      <c r="L34" s="68"/>
      <c r="M34" s="68"/>
      <c r="N34" s="68"/>
      <c r="O34" s="68"/>
      <c r="Q34" s="68"/>
      <c r="S34" s="68"/>
      <c r="U34" s="68"/>
      <c r="W34" s="68"/>
    </row>
    <row r="35" spans="1:23" ht="10.7" customHeight="1" x14ac:dyDescent="0.2">
      <c r="A35" s="16" t="s">
        <v>98</v>
      </c>
      <c r="B35" s="43"/>
      <c r="C35" s="43"/>
      <c r="D35" s="43"/>
      <c r="E35" s="43"/>
      <c r="F35" s="43"/>
      <c r="G35" s="43"/>
      <c r="H35" s="43"/>
      <c r="I35" s="43"/>
      <c r="J35" s="43"/>
      <c r="K35" s="43"/>
      <c r="L35" s="43"/>
      <c r="M35" s="43"/>
      <c r="N35" s="43"/>
      <c r="O35" s="43"/>
      <c r="P35" s="43"/>
      <c r="Q35" s="43"/>
      <c r="R35" s="43"/>
      <c r="S35" s="43"/>
      <c r="T35" s="43"/>
      <c r="U35" s="43"/>
      <c r="V35" s="43"/>
      <c r="W35" s="43"/>
    </row>
    <row r="36" spans="1:23" ht="10.5" customHeight="1" x14ac:dyDescent="0.2">
      <c r="A36" s="188" t="s">
        <v>650</v>
      </c>
    </row>
    <row r="37" spans="1:23" ht="10.7" customHeight="1" x14ac:dyDescent="0.2">
      <c r="A37" s="28" t="s">
        <v>99</v>
      </c>
      <c r="B37" s="18">
        <v>0</v>
      </c>
      <c r="C37" s="18">
        <v>0</v>
      </c>
      <c r="D37" s="18">
        <v>-87100000</v>
      </c>
      <c r="E37" s="18">
        <v>87100000</v>
      </c>
      <c r="G37" s="18">
        <v>30100000</v>
      </c>
      <c r="H37" s="18">
        <v>26100000</v>
      </c>
      <c r="I37" s="18">
        <v>22900000</v>
      </c>
      <c r="J37" s="18">
        <v>57100000</v>
      </c>
      <c r="L37" s="18">
        <v>6200000</v>
      </c>
      <c r="M37" s="18">
        <v>12900000</v>
      </c>
      <c r="N37" s="18">
        <v>4100000</v>
      </c>
      <c r="O37" s="18">
        <v>25900000</v>
      </c>
      <c r="Q37" s="18">
        <v>87100000</v>
      </c>
      <c r="S37" s="18">
        <v>57100000</v>
      </c>
      <c r="U37" s="18">
        <v>136200000</v>
      </c>
      <c r="W37" s="18">
        <v>49100000</v>
      </c>
    </row>
    <row r="38" spans="1:23" ht="10.7" customHeight="1" x14ac:dyDescent="0.2">
      <c r="A38" s="28" t="s">
        <v>248</v>
      </c>
    </row>
    <row r="39" spans="1:23" ht="10.7" customHeight="1" x14ac:dyDescent="0.2">
      <c r="A39" s="182" t="s">
        <v>249</v>
      </c>
      <c r="B39" s="18">
        <v>0</v>
      </c>
      <c r="C39" s="18">
        <v>0</v>
      </c>
      <c r="D39" s="18">
        <v>-43000000</v>
      </c>
      <c r="E39" s="18">
        <v>43000000</v>
      </c>
      <c r="G39" s="18">
        <v>65300000</v>
      </c>
      <c r="H39" s="18">
        <v>90100000</v>
      </c>
      <c r="I39" s="18">
        <v>46400000</v>
      </c>
      <c r="J39" s="18">
        <v>58900000</v>
      </c>
      <c r="L39" s="18">
        <v>75000000</v>
      </c>
      <c r="M39" s="18">
        <v>97600000</v>
      </c>
      <c r="N39" s="18">
        <v>91300000</v>
      </c>
      <c r="O39" s="18">
        <v>64800000</v>
      </c>
      <c r="Q39" s="18">
        <v>43000000</v>
      </c>
      <c r="S39" s="18">
        <v>58900000</v>
      </c>
      <c r="U39" s="18">
        <v>260700000</v>
      </c>
      <c r="W39" s="18">
        <v>328700000</v>
      </c>
    </row>
    <row r="40" spans="1:23" ht="10.7" customHeight="1" x14ac:dyDescent="0.2">
      <c r="A40" s="182" t="s">
        <v>250</v>
      </c>
      <c r="B40" s="18">
        <v>0</v>
      </c>
      <c r="C40" s="18">
        <v>0</v>
      </c>
      <c r="D40" s="18">
        <v>-64500000</v>
      </c>
      <c r="E40" s="18">
        <v>64500000</v>
      </c>
      <c r="G40" s="18">
        <v>67400000</v>
      </c>
      <c r="H40" s="18">
        <v>87000000</v>
      </c>
      <c r="I40" s="18">
        <v>54100000</v>
      </c>
      <c r="J40" s="18">
        <v>62000000</v>
      </c>
      <c r="L40" s="18">
        <v>55900000</v>
      </c>
      <c r="M40" s="18">
        <v>70600000</v>
      </c>
      <c r="N40" s="18">
        <v>74300000</v>
      </c>
      <c r="O40" s="18">
        <v>52600000</v>
      </c>
      <c r="Q40" s="18">
        <v>64500000</v>
      </c>
      <c r="S40" s="18">
        <v>62000000</v>
      </c>
      <c r="U40" s="18">
        <v>270500000</v>
      </c>
      <c r="W40" s="18">
        <v>253400000</v>
      </c>
    </row>
    <row r="41" spans="1:23" ht="10.7" customHeight="1" x14ac:dyDescent="0.2">
      <c r="A41" s="182" t="s">
        <v>102</v>
      </c>
      <c r="B41" s="56"/>
      <c r="C41" s="56"/>
      <c r="D41" s="56"/>
      <c r="E41" s="21">
        <v>123700000</v>
      </c>
      <c r="G41" s="21">
        <v>116200000</v>
      </c>
      <c r="H41" s="21">
        <v>132000000</v>
      </c>
      <c r="I41" s="21">
        <v>89000000</v>
      </c>
      <c r="J41" s="21">
        <v>103200000</v>
      </c>
      <c r="L41" s="21">
        <v>110100000</v>
      </c>
      <c r="M41" s="21">
        <v>131500000</v>
      </c>
      <c r="N41" s="21">
        <v>104500000</v>
      </c>
      <c r="O41" s="21">
        <v>92100000</v>
      </c>
      <c r="Q41" s="21">
        <v>123700000</v>
      </c>
      <c r="S41" s="21">
        <v>103200000</v>
      </c>
      <c r="U41" s="21">
        <v>440400000</v>
      </c>
      <c r="W41" s="21">
        <v>438200000</v>
      </c>
    </row>
    <row r="42" spans="1:23" ht="9.1999999999999993" customHeight="1" x14ac:dyDescent="0.2">
      <c r="A42" s="217" t="s">
        <v>111</v>
      </c>
      <c r="B42" s="152">
        <f>SUM(B39:B41)</f>
        <v>0</v>
      </c>
      <c r="C42" s="152">
        <f>SUM(C39:C41)</f>
        <v>0</v>
      </c>
      <c r="D42" s="152">
        <f>SUM(D39:D41)</f>
        <v>-107500000</v>
      </c>
      <c r="E42" s="152">
        <f>SUM(E39:E41)</f>
        <v>231200000</v>
      </c>
      <c r="F42" s="199"/>
      <c r="G42" s="152">
        <f>SUM(G39:G41)</f>
        <v>248900000</v>
      </c>
      <c r="H42" s="152">
        <f>SUM(H39:H41)</f>
        <v>309100000</v>
      </c>
      <c r="I42" s="152">
        <f>SUM(I39:I41)</f>
        <v>189500000</v>
      </c>
      <c r="J42" s="152">
        <f>SUM(J39:J41)</f>
        <v>224100000</v>
      </c>
      <c r="K42" s="199"/>
      <c r="L42" s="152">
        <f>SUM(L39:L41)</f>
        <v>241000000</v>
      </c>
      <c r="M42" s="152">
        <f>SUM(M39:M41)</f>
        <v>299700000</v>
      </c>
      <c r="N42" s="152">
        <f>SUM(N39:N41)</f>
        <v>270100000</v>
      </c>
      <c r="O42" s="152">
        <f>SUM(O39:O41)</f>
        <v>209500000</v>
      </c>
      <c r="P42" s="199"/>
      <c r="Q42" s="152">
        <f>SUM(Q39:Q41)</f>
        <v>231200000</v>
      </c>
      <c r="R42" s="216"/>
      <c r="S42" s="152">
        <f>SUM(S39:S41)</f>
        <v>224100000</v>
      </c>
      <c r="T42" s="199"/>
      <c r="U42" s="152">
        <f>SUM(U39:U41)</f>
        <v>971600000</v>
      </c>
      <c r="V42" s="199"/>
      <c r="W42" s="152">
        <f>SUM(W39:W41)</f>
        <v>1020300000</v>
      </c>
    </row>
    <row r="43" spans="1:23" ht="10.7" customHeight="1" x14ac:dyDescent="0.2">
      <c r="A43" s="28" t="s">
        <v>103</v>
      </c>
      <c r="B43" s="21">
        <v>0</v>
      </c>
      <c r="C43" s="21">
        <v>0</v>
      </c>
      <c r="D43" s="21">
        <v>-46800000</v>
      </c>
      <c r="E43" s="21">
        <v>46800000</v>
      </c>
      <c r="G43" s="21">
        <v>44400000</v>
      </c>
      <c r="H43" s="21">
        <v>40300000</v>
      </c>
      <c r="I43" s="21">
        <v>44900000</v>
      </c>
      <c r="J43" s="21">
        <v>75800000</v>
      </c>
      <c r="L43" s="21">
        <v>76300000</v>
      </c>
      <c r="M43" s="21">
        <v>62900000</v>
      </c>
      <c r="N43" s="21">
        <v>61100000</v>
      </c>
      <c r="O43" s="21">
        <v>73600000</v>
      </c>
      <c r="Q43" s="21">
        <v>46800000</v>
      </c>
      <c r="S43" s="21">
        <v>75800000</v>
      </c>
      <c r="U43" s="21">
        <v>205400000</v>
      </c>
      <c r="W43" s="21">
        <v>273900000</v>
      </c>
    </row>
    <row r="44" spans="1:23" ht="10.7" customHeight="1" x14ac:dyDescent="0.2">
      <c r="A44" s="66" t="s">
        <v>251</v>
      </c>
      <c r="B44" s="24">
        <f>SUM(B37,B42,B43)</f>
        <v>0</v>
      </c>
      <c r="C44" s="24">
        <f>SUM(C37,C42,C43)</f>
        <v>0</v>
      </c>
      <c r="D44" s="24">
        <f>SUM(D37,D42,D43)</f>
        <v>-241400000</v>
      </c>
      <c r="E44" s="24">
        <f>SUM(E37,E42,E43)</f>
        <v>365100000</v>
      </c>
      <c r="G44" s="24">
        <f>SUM(G37,G42,G43)</f>
        <v>323400000</v>
      </c>
      <c r="H44" s="24">
        <f>SUM(H37,H42,H43)</f>
        <v>375500000</v>
      </c>
      <c r="I44" s="24">
        <f>SUM(I37,I42,I43)</f>
        <v>257300000</v>
      </c>
      <c r="J44" s="24">
        <f>SUM(J37,J42,J43)</f>
        <v>357000000</v>
      </c>
      <c r="L44" s="24">
        <f>SUM(L37,L42,L43)</f>
        <v>323500000</v>
      </c>
      <c r="M44" s="24">
        <f>SUM(M37,M42,M43)</f>
        <v>375500000</v>
      </c>
      <c r="N44" s="24">
        <f>SUM(N37,N42,N43)</f>
        <v>335300000</v>
      </c>
      <c r="O44" s="24">
        <f>SUM(O37,O42,O43)</f>
        <v>309000000</v>
      </c>
      <c r="Q44" s="24">
        <f>SUM(Q37,Q42,Q43)</f>
        <v>365100000</v>
      </c>
      <c r="S44" s="24">
        <f>SUM(S37,S42,S43)</f>
        <v>357000000</v>
      </c>
      <c r="U44" s="24">
        <f>SUM(U37,U42,U43)</f>
        <v>1313200000</v>
      </c>
      <c r="W44" s="24">
        <f>SUM(W37,W42,W43)</f>
        <v>1343300000</v>
      </c>
    </row>
    <row r="45" spans="1:23" ht="5.25" customHeight="1" x14ac:dyDescent="0.2">
      <c r="B45" s="44"/>
      <c r="C45" s="44"/>
      <c r="D45" s="44"/>
      <c r="E45" s="44"/>
      <c r="G45" s="44"/>
      <c r="H45" s="44"/>
      <c r="I45" s="44"/>
      <c r="J45" s="44"/>
      <c r="L45" s="44"/>
      <c r="M45" s="44"/>
      <c r="N45" s="44"/>
      <c r="O45" s="44"/>
      <c r="Q45" s="44"/>
      <c r="S45" s="44"/>
      <c r="U45" s="44"/>
      <c r="W45" s="44"/>
    </row>
    <row r="46" spans="1:23" ht="10.7" customHeight="1" x14ac:dyDescent="0.2">
      <c r="A46" s="17" t="s">
        <v>252</v>
      </c>
    </row>
    <row r="47" spans="1:23" ht="9.9499999999999993" customHeight="1" x14ac:dyDescent="0.2">
      <c r="A47" s="192" t="s">
        <v>253</v>
      </c>
      <c r="B47" s="18">
        <v>0</v>
      </c>
      <c r="C47" s="18">
        <v>0</v>
      </c>
      <c r="D47" s="18">
        <v>0</v>
      </c>
      <c r="E47" s="18">
        <v>948200000</v>
      </c>
      <c r="F47" s="194"/>
      <c r="G47" s="18">
        <v>904300000</v>
      </c>
      <c r="H47" s="18">
        <v>863000000</v>
      </c>
      <c r="I47" s="18">
        <v>798500000</v>
      </c>
      <c r="J47" s="18">
        <v>762500000</v>
      </c>
      <c r="K47" s="194"/>
      <c r="L47" s="18">
        <v>727000000</v>
      </c>
      <c r="M47" s="18">
        <v>685100000</v>
      </c>
      <c r="N47" s="18">
        <v>614300000</v>
      </c>
      <c r="O47" s="18">
        <v>572700000</v>
      </c>
      <c r="P47" s="194"/>
      <c r="Q47" s="18">
        <v>948200000</v>
      </c>
      <c r="R47" s="194"/>
      <c r="S47" s="18">
        <v>762500000</v>
      </c>
      <c r="T47" s="194"/>
      <c r="U47" s="18">
        <v>904300000</v>
      </c>
      <c r="V47" s="194"/>
      <c r="W47" s="18">
        <v>727000000</v>
      </c>
    </row>
    <row r="48" spans="1:23" ht="10.5" customHeight="1" x14ac:dyDescent="0.2"/>
    <row r="49" spans="1:23" ht="10.7" customHeight="1" x14ac:dyDescent="0.2">
      <c r="A49" s="278" t="s">
        <v>113</v>
      </c>
      <c r="B49" s="278"/>
      <c r="C49" s="278"/>
      <c r="D49" s="278"/>
      <c r="E49" s="278"/>
      <c r="F49" s="278"/>
      <c r="G49" s="278"/>
      <c r="H49" s="278"/>
      <c r="I49" s="278"/>
      <c r="J49" s="278"/>
      <c r="K49" s="278"/>
      <c r="L49" s="278"/>
      <c r="M49" s="278"/>
      <c r="N49" s="278"/>
      <c r="O49" s="278"/>
      <c r="P49" s="278"/>
      <c r="Q49" s="278"/>
      <c r="R49" s="278"/>
      <c r="S49" s="278"/>
      <c r="T49" s="278"/>
      <c r="U49" s="278"/>
      <c r="V49" s="278"/>
      <c r="W49" s="278"/>
    </row>
    <row r="50" spans="1:23" ht="10.7" customHeight="1" x14ac:dyDescent="0.2">
      <c r="A50" s="282" t="s">
        <v>254</v>
      </c>
      <c r="B50" s="271"/>
      <c r="C50" s="271"/>
      <c r="D50" s="271"/>
      <c r="E50" s="271"/>
      <c r="F50" s="271"/>
      <c r="G50" s="271"/>
      <c r="H50" s="271"/>
      <c r="I50" s="271"/>
      <c r="J50" s="271"/>
      <c r="K50" s="271"/>
      <c r="L50" s="271"/>
      <c r="M50" s="271"/>
      <c r="N50" s="271"/>
      <c r="O50" s="271"/>
      <c r="P50" s="271"/>
      <c r="Q50" s="271"/>
      <c r="R50" s="271"/>
      <c r="S50" s="271"/>
      <c r="T50" s="271"/>
      <c r="U50" s="271"/>
      <c r="V50" s="271"/>
      <c r="W50" s="271"/>
    </row>
    <row r="51" spans="1:23" ht="10.7" customHeight="1" x14ac:dyDescent="0.2">
      <c r="A51" s="301" t="s">
        <v>255</v>
      </c>
      <c r="B51" s="301"/>
      <c r="C51" s="301"/>
      <c r="D51" s="301"/>
      <c r="E51" s="301"/>
      <c r="F51" s="301"/>
      <c r="G51" s="301"/>
      <c r="H51" s="301"/>
      <c r="I51" s="301"/>
      <c r="J51" s="301"/>
      <c r="K51" s="301"/>
      <c r="L51" s="301"/>
      <c r="M51" s="301"/>
      <c r="N51" s="301"/>
      <c r="O51" s="301"/>
      <c r="P51" s="301"/>
      <c r="Q51" s="301"/>
      <c r="R51" s="301"/>
      <c r="S51" s="301"/>
      <c r="T51" s="301"/>
      <c r="U51" s="301"/>
      <c r="V51" s="301"/>
      <c r="W51" s="301"/>
    </row>
    <row r="52" spans="1:23" ht="15" customHeight="1" x14ac:dyDescent="0.2">
      <c r="A52" s="67"/>
    </row>
    <row r="53" spans="1:23" ht="10.7" customHeight="1" x14ac:dyDescent="0.2"/>
    <row r="54" spans="1:23" ht="15.75" customHeight="1" x14ac:dyDescent="0.2"/>
    <row r="55" spans="1:23" ht="12.6" customHeight="1" x14ac:dyDescent="0.2">
      <c r="A55" s="288" t="s">
        <v>256</v>
      </c>
      <c r="B55" s="288"/>
      <c r="C55" s="288"/>
      <c r="D55" s="288"/>
      <c r="E55" s="12"/>
      <c r="F55" s="12"/>
      <c r="G55" s="12"/>
      <c r="H55" s="12"/>
      <c r="I55" s="12"/>
      <c r="J55" s="12"/>
      <c r="K55" s="12"/>
      <c r="L55" s="12"/>
      <c r="M55" s="12"/>
      <c r="N55" s="12"/>
      <c r="O55" s="12"/>
      <c r="P55" s="12"/>
      <c r="Q55" s="12"/>
      <c r="R55" s="12"/>
      <c r="S55" s="12"/>
      <c r="T55" s="12"/>
      <c r="U55" s="12"/>
      <c r="V55" s="12"/>
      <c r="W55" s="12"/>
    </row>
    <row r="56" spans="1:23" ht="10.7" customHeight="1" x14ac:dyDescent="0.2">
      <c r="B56" s="280">
        <v>2021</v>
      </c>
      <c r="C56" s="271"/>
      <c r="D56" s="271"/>
      <c r="E56" s="271"/>
      <c r="F56" s="95"/>
      <c r="G56" s="280">
        <v>2020</v>
      </c>
      <c r="H56" s="271"/>
      <c r="I56" s="271"/>
      <c r="J56" s="271"/>
      <c r="K56" s="95"/>
      <c r="L56" s="280">
        <v>2019</v>
      </c>
      <c r="M56" s="271"/>
      <c r="N56" s="271"/>
      <c r="O56" s="271"/>
      <c r="P56" s="95"/>
      <c r="Q56" s="54">
        <v>2021</v>
      </c>
      <c r="R56" s="95"/>
      <c r="S56" s="54">
        <v>2020</v>
      </c>
      <c r="T56" s="95"/>
      <c r="U56" s="54">
        <v>2020</v>
      </c>
      <c r="V56" s="95"/>
      <c r="W56" s="54">
        <v>2019</v>
      </c>
    </row>
    <row r="57" spans="1:23" ht="10.7" customHeight="1" x14ac:dyDescent="0.2">
      <c r="A57" s="13" t="s">
        <v>75</v>
      </c>
      <c r="B57" s="55" t="str">
        <f>Profitability!$B$3</f>
        <v>Q4</v>
      </c>
      <c r="C57" s="55" t="str">
        <f>Profitability!$C$3</f>
        <v>Q3</v>
      </c>
      <c r="D57" s="55" t="str">
        <f>Profitability!$D$3</f>
        <v>Q2</v>
      </c>
      <c r="E57" s="55" t="str">
        <f>Profitability!$E$3</f>
        <v>Q1</v>
      </c>
      <c r="G57" s="55" t="s">
        <v>132</v>
      </c>
      <c r="H57" s="55" t="s">
        <v>133</v>
      </c>
      <c r="I57" s="55" t="s">
        <v>134</v>
      </c>
      <c r="J57" s="55" t="s">
        <v>135</v>
      </c>
      <c r="L57" s="55" t="s">
        <v>132</v>
      </c>
      <c r="M57" s="55" t="s">
        <v>133</v>
      </c>
      <c r="N57" s="55" t="s">
        <v>134</v>
      </c>
      <c r="O57" s="55" t="s">
        <v>135</v>
      </c>
      <c r="Q57" s="55" t="s">
        <v>136</v>
      </c>
      <c r="S57" s="55" t="s">
        <v>136</v>
      </c>
      <c r="U57" s="55" t="s">
        <v>137</v>
      </c>
      <c r="W57" s="55" t="s">
        <v>137</v>
      </c>
    </row>
    <row r="58" spans="1:23" ht="10.7" customHeight="1" x14ac:dyDescent="0.2">
      <c r="A58" s="16" t="s">
        <v>257</v>
      </c>
      <c r="B58" s="43"/>
      <c r="C58" s="43"/>
      <c r="D58" s="43"/>
      <c r="E58" s="43"/>
      <c r="F58" s="43"/>
      <c r="G58" s="43"/>
      <c r="H58" s="43"/>
      <c r="I58" s="43"/>
      <c r="J58" s="43"/>
      <c r="K58" s="43"/>
      <c r="L58" s="43"/>
      <c r="M58" s="43"/>
      <c r="N58" s="43"/>
      <c r="O58" s="43"/>
      <c r="P58" s="43"/>
      <c r="Q58" s="43"/>
      <c r="R58" s="43"/>
      <c r="S58" s="43"/>
      <c r="T58" s="43"/>
      <c r="U58" s="43"/>
      <c r="V58" s="43"/>
      <c r="W58" s="43"/>
    </row>
    <row r="59" spans="1:23" ht="10.7" customHeight="1" x14ac:dyDescent="0.2">
      <c r="A59" s="277" t="s">
        <v>258</v>
      </c>
      <c r="B59" s="271"/>
      <c r="C59" s="271"/>
    </row>
    <row r="60" spans="1:23" ht="10.7" customHeight="1" x14ac:dyDescent="0.2">
      <c r="A60" s="28" t="s">
        <v>99</v>
      </c>
      <c r="B60" s="18">
        <v>0</v>
      </c>
      <c r="C60" s="18">
        <v>0</v>
      </c>
      <c r="D60" s="18">
        <v>-282100000</v>
      </c>
      <c r="E60" s="195">
        <v>282100000</v>
      </c>
      <c r="G60" s="18">
        <v>262600000</v>
      </c>
      <c r="H60" s="18">
        <v>259900000</v>
      </c>
      <c r="I60" s="18">
        <v>243800000</v>
      </c>
      <c r="J60" s="18">
        <v>261900000</v>
      </c>
      <c r="L60" s="18">
        <v>245400000</v>
      </c>
      <c r="M60" s="18">
        <v>245000000</v>
      </c>
      <c r="N60" s="18">
        <v>248800000</v>
      </c>
      <c r="O60" s="18">
        <v>246500000</v>
      </c>
      <c r="Q60" s="18">
        <v>282100000</v>
      </c>
      <c r="S60" s="18">
        <v>261900000</v>
      </c>
      <c r="U60" s="18">
        <v>1028200000</v>
      </c>
      <c r="W60" s="18">
        <v>985700000</v>
      </c>
    </row>
    <row r="61" spans="1:23" ht="10.7" customHeight="1" x14ac:dyDescent="0.2">
      <c r="A61" s="28" t="s">
        <v>100</v>
      </c>
      <c r="B61" s="18">
        <v>0</v>
      </c>
      <c r="C61" s="18">
        <v>0</v>
      </c>
      <c r="D61" s="18">
        <v>-28500000</v>
      </c>
      <c r="E61" s="18">
        <v>28500000</v>
      </c>
      <c r="G61" s="18">
        <v>46500000</v>
      </c>
      <c r="H61" s="18">
        <v>73200000</v>
      </c>
      <c r="I61" s="18">
        <v>32400000</v>
      </c>
      <c r="J61" s="18">
        <v>41200000</v>
      </c>
      <c r="L61" s="18">
        <v>54200000</v>
      </c>
      <c r="M61" s="18">
        <v>75900000</v>
      </c>
      <c r="N61" s="18">
        <v>67900000</v>
      </c>
      <c r="O61" s="18">
        <v>43400000</v>
      </c>
      <c r="Q61" s="18">
        <v>28400000</v>
      </c>
      <c r="S61" s="18">
        <v>41200000</v>
      </c>
      <c r="U61" s="18">
        <v>193300000</v>
      </c>
      <c r="W61" s="18">
        <v>241400000</v>
      </c>
    </row>
    <row r="62" spans="1:23" ht="10.7" customHeight="1" x14ac:dyDescent="0.2">
      <c r="A62" s="28" t="s">
        <v>101</v>
      </c>
      <c r="B62" s="18">
        <v>0</v>
      </c>
      <c r="C62" s="18">
        <v>0</v>
      </c>
      <c r="D62" s="18">
        <v>-47100000</v>
      </c>
      <c r="E62" s="18">
        <v>47100000</v>
      </c>
      <c r="G62" s="18">
        <v>50200000</v>
      </c>
      <c r="H62" s="18">
        <v>45500000</v>
      </c>
      <c r="I62" s="18">
        <v>48900000</v>
      </c>
      <c r="J62" s="18">
        <v>49500000</v>
      </c>
      <c r="L62" s="18">
        <v>39200000</v>
      </c>
      <c r="M62" s="18">
        <v>38600000</v>
      </c>
      <c r="N62" s="18">
        <v>40100000</v>
      </c>
      <c r="O62" s="18">
        <v>37300000</v>
      </c>
      <c r="Q62" s="18">
        <v>47100000</v>
      </c>
      <c r="S62" s="18">
        <v>49500000</v>
      </c>
      <c r="U62" s="18">
        <v>194100000</v>
      </c>
      <c r="W62" s="18">
        <v>155200000</v>
      </c>
    </row>
    <row r="63" spans="1:23" ht="10.7" customHeight="1" x14ac:dyDescent="0.2">
      <c r="A63" s="28" t="s">
        <v>103</v>
      </c>
      <c r="B63" s="21">
        <v>0</v>
      </c>
      <c r="C63" s="21">
        <v>0</v>
      </c>
      <c r="D63" s="21">
        <v>-41800000</v>
      </c>
      <c r="E63" s="21">
        <v>41800000</v>
      </c>
      <c r="G63" s="21">
        <v>39600000</v>
      </c>
      <c r="H63" s="21">
        <v>35900000</v>
      </c>
      <c r="I63" s="21">
        <v>40600000</v>
      </c>
      <c r="J63" s="21">
        <v>71300000</v>
      </c>
      <c r="L63" s="21">
        <v>71800000</v>
      </c>
      <c r="M63" s="21">
        <v>58600000</v>
      </c>
      <c r="N63" s="21">
        <v>56300000</v>
      </c>
      <c r="O63" s="21">
        <v>69500000</v>
      </c>
      <c r="Q63" s="21">
        <v>41800000</v>
      </c>
      <c r="S63" s="21">
        <v>71300000</v>
      </c>
      <c r="U63" s="21">
        <v>187400000</v>
      </c>
      <c r="W63" s="21">
        <v>256200000</v>
      </c>
    </row>
    <row r="64" spans="1:23" ht="10.7" customHeight="1" x14ac:dyDescent="0.2">
      <c r="A64" s="28" t="s">
        <v>259</v>
      </c>
      <c r="B64" s="57">
        <v>0</v>
      </c>
      <c r="C64" s="57">
        <v>0</v>
      </c>
      <c r="D64" s="57">
        <v>-399500000</v>
      </c>
      <c r="E64" s="57">
        <v>399500000</v>
      </c>
      <c r="G64" s="57">
        <v>398900000</v>
      </c>
      <c r="H64" s="57">
        <v>414500000</v>
      </c>
      <c r="I64" s="57">
        <v>365700000</v>
      </c>
      <c r="J64" s="57">
        <v>423900000</v>
      </c>
      <c r="L64" s="57">
        <v>410600000</v>
      </c>
      <c r="M64" s="57">
        <v>418100000</v>
      </c>
      <c r="N64" s="57">
        <v>413100000</v>
      </c>
      <c r="O64" s="57">
        <v>396700000</v>
      </c>
      <c r="Q64" s="57">
        <v>399500000</v>
      </c>
      <c r="S64" s="57">
        <v>423900000</v>
      </c>
      <c r="U64" s="57">
        <v>1603000000</v>
      </c>
      <c r="W64" s="57">
        <v>1638500000</v>
      </c>
    </row>
    <row r="65" spans="1:23" ht="10.7" customHeight="1" x14ac:dyDescent="0.2">
      <c r="A65" s="298" t="s">
        <v>260</v>
      </c>
      <c r="B65" s="271"/>
      <c r="C65" s="271"/>
    </row>
    <row r="66" spans="1:23" ht="10.7" customHeight="1" x14ac:dyDescent="0.2">
      <c r="A66" s="182" t="s">
        <v>261</v>
      </c>
      <c r="B66" s="18">
        <v>0</v>
      </c>
      <c r="C66" s="18">
        <v>0</v>
      </c>
      <c r="D66" s="18">
        <v>-24400000</v>
      </c>
      <c r="E66" s="18">
        <v>24400000</v>
      </c>
      <c r="G66" s="18">
        <v>21200000</v>
      </c>
      <c r="H66" s="18">
        <v>18000000</v>
      </c>
      <c r="I66" s="18">
        <v>7400000</v>
      </c>
      <c r="J66" s="18">
        <v>16900000</v>
      </c>
      <c r="L66" s="18">
        <v>17900000</v>
      </c>
      <c r="M66" s="18">
        <v>16200000</v>
      </c>
      <c r="N66" s="18">
        <v>18500000</v>
      </c>
      <c r="O66" s="18">
        <v>18300000</v>
      </c>
      <c r="Q66" s="18">
        <v>24400000</v>
      </c>
      <c r="S66" s="18">
        <v>16900000</v>
      </c>
      <c r="U66" s="18">
        <v>63500000</v>
      </c>
      <c r="W66" s="18">
        <v>70900000</v>
      </c>
    </row>
    <row r="67" spans="1:23" ht="10.7" customHeight="1" x14ac:dyDescent="0.2">
      <c r="A67" s="182" t="s">
        <v>262</v>
      </c>
      <c r="B67" s="21">
        <v>0</v>
      </c>
      <c r="C67" s="21">
        <v>0</v>
      </c>
      <c r="D67" s="21">
        <v>-5800000</v>
      </c>
      <c r="E67" s="21">
        <v>5800000</v>
      </c>
      <c r="G67" s="21">
        <v>18800000</v>
      </c>
      <c r="H67" s="21">
        <v>17500000</v>
      </c>
      <c r="I67" s="21">
        <v>20200000</v>
      </c>
      <c r="J67" s="21">
        <v>20500000</v>
      </c>
      <c r="L67" s="21">
        <v>20600000</v>
      </c>
      <c r="M67" s="21">
        <v>20300000</v>
      </c>
      <c r="N67" s="21">
        <v>15800000</v>
      </c>
      <c r="O67" s="21">
        <v>22100000</v>
      </c>
      <c r="Q67" s="21">
        <v>5800000</v>
      </c>
      <c r="S67" s="21">
        <v>20500000</v>
      </c>
      <c r="U67" s="21">
        <v>77000000</v>
      </c>
      <c r="W67" s="21">
        <v>78800000</v>
      </c>
    </row>
    <row r="68" spans="1:23" ht="12.6" customHeight="1" x14ac:dyDescent="0.2">
      <c r="A68" s="28" t="s">
        <v>111</v>
      </c>
      <c r="B68" s="24">
        <v>0</v>
      </c>
      <c r="C68" s="24">
        <v>0</v>
      </c>
      <c r="D68" s="24">
        <v>-429700000</v>
      </c>
      <c r="E68" s="24">
        <v>429700000</v>
      </c>
      <c r="G68" s="24">
        <v>438900000</v>
      </c>
      <c r="H68" s="24">
        <v>450000000</v>
      </c>
      <c r="I68" s="24">
        <v>393300000</v>
      </c>
      <c r="J68" s="24">
        <v>461300000</v>
      </c>
      <c r="L68" s="24">
        <v>449100000</v>
      </c>
      <c r="M68" s="24">
        <v>454600000</v>
      </c>
      <c r="N68" s="24">
        <v>447400000</v>
      </c>
      <c r="O68" s="24">
        <v>437100000</v>
      </c>
      <c r="Q68" s="24">
        <v>429700000</v>
      </c>
      <c r="S68" s="24">
        <v>461300000</v>
      </c>
      <c r="U68" s="24">
        <v>1743500000</v>
      </c>
      <c r="W68" s="24">
        <v>1788200000</v>
      </c>
    </row>
    <row r="69" spans="1:23" ht="10.7" customHeight="1" x14ac:dyDescent="0.2">
      <c r="B69" s="68"/>
      <c r="C69" s="68"/>
      <c r="D69" s="68"/>
      <c r="E69" s="68"/>
      <c r="G69" s="68"/>
      <c r="H69" s="68"/>
      <c r="I69" s="68"/>
      <c r="J69" s="68"/>
      <c r="L69" s="68"/>
      <c r="M69" s="68"/>
      <c r="N69" s="68"/>
      <c r="O69" s="68"/>
      <c r="Q69" s="68"/>
      <c r="S69" s="68"/>
      <c r="U69" s="68"/>
      <c r="W69" s="68"/>
    </row>
    <row r="70" spans="1:23" ht="10.7" customHeight="1" x14ac:dyDescent="0.2">
      <c r="A70" s="281" t="s">
        <v>104</v>
      </c>
      <c r="B70" s="281"/>
      <c r="C70" s="281"/>
      <c r="D70" s="43"/>
      <c r="E70" s="43"/>
      <c r="F70" s="43"/>
      <c r="G70" s="43"/>
      <c r="H70" s="43"/>
      <c r="I70" s="43"/>
      <c r="J70" s="43"/>
      <c r="K70" s="43"/>
      <c r="L70" s="43"/>
      <c r="M70" s="43"/>
      <c r="N70" s="43"/>
      <c r="O70" s="43"/>
      <c r="P70" s="43"/>
      <c r="Q70" s="43"/>
      <c r="R70" s="43"/>
      <c r="S70" s="43"/>
      <c r="T70" s="43"/>
      <c r="U70" s="43"/>
      <c r="V70" s="43"/>
      <c r="W70" s="43"/>
    </row>
    <row r="71" spans="1:23" ht="10.7" customHeight="1" x14ac:dyDescent="0.2">
      <c r="A71" s="188" t="s">
        <v>650</v>
      </c>
    </row>
    <row r="72" spans="1:23" ht="10.7" customHeight="1" x14ac:dyDescent="0.2">
      <c r="A72" s="28" t="s">
        <v>263</v>
      </c>
    </row>
    <row r="73" spans="1:23" ht="10.7" customHeight="1" x14ac:dyDescent="0.2">
      <c r="A73" s="182" t="s">
        <v>95</v>
      </c>
      <c r="B73" s="18">
        <v>0</v>
      </c>
      <c r="C73" s="18">
        <v>0</v>
      </c>
      <c r="D73" s="18">
        <v>-12000000</v>
      </c>
      <c r="E73" s="18">
        <v>12000000</v>
      </c>
      <c r="G73" s="18">
        <v>26400000</v>
      </c>
      <c r="H73" s="18">
        <v>17500000</v>
      </c>
      <c r="I73" s="18">
        <v>19900000</v>
      </c>
      <c r="J73" s="18">
        <v>41900000</v>
      </c>
      <c r="L73" s="18">
        <v>10700000</v>
      </c>
      <c r="M73" s="18">
        <v>16000000</v>
      </c>
      <c r="N73" s="18">
        <v>11700000</v>
      </c>
      <c r="O73" s="18">
        <v>11600000</v>
      </c>
      <c r="Q73" s="18">
        <v>12000000</v>
      </c>
      <c r="S73" s="18">
        <v>41900000</v>
      </c>
      <c r="U73" s="18">
        <v>105700000</v>
      </c>
      <c r="W73" s="18">
        <v>50000000</v>
      </c>
    </row>
    <row r="74" spans="1:23" ht="10.7" customHeight="1" x14ac:dyDescent="0.2">
      <c r="A74" s="182" t="s">
        <v>96</v>
      </c>
      <c r="B74" s="21">
        <v>0</v>
      </c>
      <c r="C74" s="21">
        <v>0</v>
      </c>
      <c r="D74" s="21">
        <v>-626900000</v>
      </c>
      <c r="E74" s="21">
        <v>626900000</v>
      </c>
      <c r="G74" s="21">
        <v>842800000</v>
      </c>
      <c r="H74" s="21">
        <v>508300000</v>
      </c>
      <c r="I74" s="21">
        <v>288800000</v>
      </c>
      <c r="J74" s="21">
        <v>591900000</v>
      </c>
      <c r="L74" s="21">
        <v>372000000</v>
      </c>
      <c r="M74" s="21">
        <v>324500000</v>
      </c>
      <c r="N74" s="21">
        <v>316800000</v>
      </c>
      <c r="O74" s="21">
        <v>336700000</v>
      </c>
      <c r="Q74" s="21">
        <v>626900000</v>
      </c>
      <c r="S74" s="21">
        <v>591900000</v>
      </c>
      <c r="U74" s="21">
        <v>2231800000</v>
      </c>
      <c r="W74" s="21">
        <v>1350000000</v>
      </c>
    </row>
    <row r="75" spans="1:23" ht="10.7" customHeight="1" x14ac:dyDescent="0.2">
      <c r="A75" s="182" t="s">
        <v>111</v>
      </c>
      <c r="B75" s="57">
        <v>0</v>
      </c>
      <c r="C75" s="57">
        <v>0</v>
      </c>
      <c r="D75" s="57">
        <v>-638900000</v>
      </c>
      <c r="E75" s="57">
        <v>638900000</v>
      </c>
      <c r="G75" s="57">
        <v>869200000</v>
      </c>
      <c r="H75" s="57">
        <v>525800000</v>
      </c>
      <c r="I75" s="57">
        <v>308700000</v>
      </c>
      <c r="J75" s="57">
        <v>633800000</v>
      </c>
      <c r="L75" s="57">
        <v>382700000</v>
      </c>
      <c r="M75" s="57">
        <v>340500000</v>
      </c>
      <c r="N75" s="57">
        <v>328500000</v>
      </c>
      <c r="O75" s="57">
        <v>348300000</v>
      </c>
      <c r="Q75" s="57">
        <v>638900000</v>
      </c>
      <c r="S75" s="57">
        <v>633800000</v>
      </c>
      <c r="U75" s="57">
        <v>2337500000</v>
      </c>
      <c r="W75" s="57">
        <v>1400000000</v>
      </c>
    </row>
    <row r="76" spans="1:23" ht="10.7" customHeight="1" x14ac:dyDescent="0.2">
      <c r="A76" s="28" t="s">
        <v>264</v>
      </c>
      <c r="B76" s="18">
        <v>0</v>
      </c>
      <c r="C76" s="18">
        <v>0</v>
      </c>
      <c r="D76" s="18">
        <v>-27400000</v>
      </c>
      <c r="E76" s="18">
        <v>27400000</v>
      </c>
      <c r="G76" s="18">
        <v>800000</v>
      </c>
      <c r="H76" s="18">
        <v>648200000</v>
      </c>
      <c r="I76" s="18">
        <v>52300000</v>
      </c>
      <c r="J76" s="18">
        <v>6100000</v>
      </c>
      <c r="L76" s="18">
        <v>197300000</v>
      </c>
      <c r="M76" s="18">
        <v>95000000</v>
      </c>
      <c r="N76" s="18">
        <v>17300000</v>
      </c>
      <c r="O76" s="18">
        <v>318000000</v>
      </c>
      <c r="Q76" s="18">
        <v>27400000</v>
      </c>
      <c r="S76" s="18">
        <v>6100000</v>
      </c>
      <c r="U76" s="18">
        <v>707400000</v>
      </c>
      <c r="W76" s="18">
        <v>627600000</v>
      </c>
    </row>
    <row r="77" spans="1:23" ht="10.7" customHeight="1" x14ac:dyDescent="0.2">
      <c r="A77" s="28" t="s">
        <v>265</v>
      </c>
      <c r="B77" s="21">
        <v>0</v>
      </c>
      <c r="C77" s="21">
        <v>0</v>
      </c>
      <c r="D77" s="21">
        <v>-27000000</v>
      </c>
      <c r="E77" s="21">
        <v>27000000</v>
      </c>
      <c r="G77" s="21">
        <v>9000000</v>
      </c>
      <c r="H77" s="21">
        <v>6000000</v>
      </c>
      <c r="I77" s="21">
        <v>4000000</v>
      </c>
      <c r="J77" s="21">
        <v>19000000</v>
      </c>
      <c r="L77" s="21">
        <v>13200000</v>
      </c>
      <c r="M77" s="21">
        <v>11000000</v>
      </c>
      <c r="N77" s="21">
        <v>12600000</v>
      </c>
      <c r="O77" s="21">
        <v>9200000</v>
      </c>
      <c r="Q77" s="21">
        <v>27000000</v>
      </c>
      <c r="S77" s="21">
        <v>19000000</v>
      </c>
      <c r="U77" s="21">
        <v>38000000</v>
      </c>
      <c r="W77" s="21">
        <v>46000000</v>
      </c>
    </row>
    <row r="78" spans="1:23" ht="10.7" customHeight="1" x14ac:dyDescent="0.2">
      <c r="A78" s="28" t="s">
        <v>251</v>
      </c>
      <c r="B78" s="57">
        <v>0</v>
      </c>
      <c r="C78" s="57">
        <v>0</v>
      </c>
      <c r="D78" s="57">
        <v>-693300000</v>
      </c>
      <c r="E78" s="57">
        <v>693300000</v>
      </c>
      <c r="G78" s="57">
        <v>879000000</v>
      </c>
      <c r="H78" s="57">
        <v>1180000000</v>
      </c>
      <c r="I78" s="57">
        <v>365000000</v>
      </c>
      <c r="J78" s="57">
        <v>658900000</v>
      </c>
      <c r="L78" s="57">
        <v>593200000</v>
      </c>
      <c r="M78" s="57">
        <v>446500000</v>
      </c>
      <c r="N78" s="57">
        <v>358400000</v>
      </c>
      <c r="O78" s="57">
        <v>675500000</v>
      </c>
      <c r="Q78" s="57">
        <v>693300000</v>
      </c>
      <c r="S78" s="57">
        <v>658900000</v>
      </c>
      <c r="U78" s="57">
        <v>3082900000</v>
      </c>
      <c r="W78" s="57">
        <v>2073600000</v>
      </c>
    </row>
    <row r="79" spans="1:23" ht="10.7" customHeight="1" x14ac:dyDescent="0.2">
      <c r="A79" s="17" t="s">
        <v>266</v>
      </c>
    </row>
    <row r="80" spans="1:23" ht="10.7" customHeight="1" x14ac:dyDescent="0.2">
      <c r="A80" s="28" t="s">
        <v>241</v>
      </c>
      <c r="B80" s="18">
        <v>0</v>
      </c>
      <c r="C80" s="18">
        <v>0</v>
      </c>
      <c r="D80" s="18">
        <v>-659800000</v>
      </c>
      <c r="E80" s="18">
        <v>659800000</v>
      </c>
      <c r="G80" s="18">
        <v>863500000</v>
      </c>
      <c r="H80" s="18">
        <v>1167500000</v>
      </c>
      <c r="I80" s="18">
        <v>354200000</v>
      </c>
      <c r="J80" s="18">
        <v>633000000</v>
      </c>
      <c r="L80" s="18">
        <v>573000000</v>
      </c>
      <c r="M80" s="18">
        <v>428500000</v>
      </c>
      <c r="N80" s="18">
        <v>338700000</v>
      </c>
      <c r="O80" s="18">
        <v>660300000</v>
      </c>
      <c r="Q80" s="18">
        <v>659800000</v>
      </c>
      <c r="S80" s="18">
        <v>633000000</v>
      </c>
      <c r="U80" s="18">
        <v>3018200000</v>
      </c>
      <c r="W80" s="18">
        <v>2000500000</v>
      </c>
    </row>
    <row r="81" spans="1:23" ht="10.7" customHeight="1" x14ac:dyDescent="0.2">
      <c r="A81" s="28" t="s">
        <v>265</v>
      </c>
      <c r="B81" s="21">
        <v>0</v>
      </c>
      <c r="C81" s="21">
        <v>0</v>
      </c>
      <c r="D81" s="21">
        <v>-27000000</v>
      </c>
      <c r="E81" s="21">
        <v>27000000</v>
      </c>
      <c r="G81" s="21">
        <v>9000000</v>
      </c>
      <c r="H81" s="21">
        <v>6000000</v>
      </c>
      <c r="I81" s="21">
        <v>4000000</v>
      </c>
      <c r="J81" s="21">
        <v>19000000</v>
      </c>
      <c r="L81" s="21">
        <v>13200000</v>
      </c>
      <c r="M81" s="21">
        <v>11000000</v>
      </c>
      <c r="N81" s="21">
        <v>12600000</v>
      </c>
      <c r="O81" s="21">
        <v>9200000</v>
      </c>
      <c r="Q81" s="21">
        <v>27000000</v>
      </c>
      <c r="S81" s="21">
        <v>19000000</v>
      </c>
      <c r="U81" s="21">
        <v>38000000</v>
      </c>
      <c r="W81" s="21">
        <v>46000000</v>
      </c>
    </row>
    <row r="82" spans="1:23" ht="12.6" customHeight="1" x14ac:dyDescent="0.2">
      <c r="A82" s="28" t="s">
        <v>111</v>
      </c>
      <c r="B82" s="24">
        <v>0</v>
      </c>
      <c r="C82" s="24">
        <v>0</v>
      </c>
      <c r="D82" s="24">
        <v>-686800000</v>
      </c>
      <c r="E82" s="24">
        <v>686800000</v>
      </c>
      <c r="G82" s="24">
        <v>872500000</v>
      </c>
      <c r="H82" s="24">
        <v>1173500000</v>
      </c>
      <c r="I82" s="24">
        <v>358200000</v>
      </c>
      <c r="J82" s="24">
        <v>652000000</v>
      </c>
      <c r="L82" s="24">
        <v>586200000</v>
      </c>
      <c r="M82" s="24">
        <v>439500000</v>
      </c>
      <c r="N82" s="24">
        <v>351300000</v>
      </c>
      <c r="O82" s="24">
        <v>669500000</v>
      </c>
      <c r="Q82" s="24">
        <v>686800000</v>
      </c>
      <c r="S82" s="24">
        <v>652000000</v>
      </c>
      <c r="U82" s="24">
        <v>3056200000</v>
      </c>
      <c r="W82" s="24">
        <v>2046500000</v>
      </c>
    </row>
    <row r="83" spans="1:23" ht="10.7" customHeight="1" x14ac:dyDescent="0.2">
      <c r="A83" s="17" t="s">
        <v>267</v>
      </c>
      <c r="B83" s="44"/>
      <c r="C83" s="44"/>
      <c r="D83" s="44"/>
      <c r="E83" s="44"/>
      <c r="G83" s="44"/>
      <c r="H83" s="44"/>
      <c r="I83" s="44"/>
      <c r="J83" s="44"/>
      <c r="L83" s="44"/>
      <c r="M83" s="44"/>
      <c r="N83" s="44"/>
      <c r="O83" s="44"/>
      <c r="Q83" s="44"/>
      <c r="S83" s="44"/>
      <c r="U83" s="44"/>
      <c r="W83" s="44"/>
    </row>
    <row r="84" spans="1:23" ht="10.7" customHeight="1" x14ac:dyDescent="0.2">
      <c r="A84" s="28" t="s">
        <v>263</v>
      </c>
    </row>
    <row r="85" spans="1:23" ht="10.7" customHeight="1" x14ac:dyDescent="0.2">
      <c r="A85" s="182" t="s">
        <v>268</v>
      </c>
      <c r="B85" s="18">
        <v>254000000</v>
      </c>
      <c r="C85" s="18">
        <v>0</v>
      </c>
      <c r="D85" s="18">
        <v>0</v>
      </c>
      <c r="E85" s="18">
        <v>254004000</v>
      </c>
      <c r="G85" s="18">
        <v>298467000</v>
      </c>
      <c r="H85" s="18">
        <v>295076000</v>
      </c>
      <c r="I85" s="18">
        <v>290351000</v>
      </c>
      <c r="J85" s="18">
        <v>289921000</v>
      </c>
      <c r="L85" s="18">
        <v>232476000</v>
      </c>
      <c r="M85" s="18">
        <v>240847000</v>
      </c>
      <c r="N85" s="18">
        <v>233232000</v>
      </c>
      <c r="O85" s="18">
        <v>233386000</v>
      </c>
      <c r="Q85" s="18">
        <v>254000000</v>
      </c>
      <c r="S85" s="18">
        <v>289900000</v>
      </c>
      <c r="U85" s="18">
        <v>298500000</v>
      </c>
      <c r="W85" s="18">
        <v>232500000</v>
      </c>
    </row>
    <row r="86" spans="1:23" ht="10.7" customHeight="1" x14ac:dyDescent="0.2">
      <c r="A86" s="182" t="s">
        <v>96</v>
      </c>
      <c r="B86" s="18">
        <v>0</v>
      </c>
      <c r="C86" s="18">
        <v>0</v>
      </c>
      <c r="D86" s="18">
        <v>0</v>
      </c>
      <c r="E86" s="18">
        <v>13013700000</v>
      </c>
      <c r="G86" s="18">
        <v>13563800000</v>
      </c>
      <c r="H86" s="18">
        <v>12381000000</v>
      </c>
      <c r="I86" s="18">
        <v>11749900000</v>
      </c>
      <c r="J86" s="18">
        <v>10566200000</v>
      </c>
      <c r="L86" s="18">
        <v>11476000000</v>
      </c>
      <c r="M86" s="18">
        <v>11228100000</v>
      </c>
      <c r="N86" s="18">
        <v>10957000000</v>
      </c>
      <c r="O86" s="18">
        <v>10623900000</v>
      </c>
      <c r="Q86" s="18">
        <v>13013700000</v>
      </c>
      <c r="S86" s="18">
        <v>10566200000</v>
      </c>
      <c r="U86" s="18">
        <v>13563800000</v>
      </c>
      <c r="W86" s="18">
        <v>11476000000</v>
      </c>
    </row>
    <row r="87" spans="1:23" ht="10.7" customHeight="1" x14ac:dyDescent="0.2">
      <c r="A87" s="182" t="s">
        <v>247</v>
      </c>
      <c r="B87" s="21">
        <v>0</v>
      </c>
      <c r="C87" s="21">
        <v>0</v>
      </c>
      <c r="D87" s="21">
        <v>0</v>
      </c>
      <c r="E87" s="21">
        <v>354500000</v>
      </c>
      <c r="G87" s="21">
        <v>364100000</v>
      </c>
      <c r="H87" s="21">
        <v>352900000</v>
      </c>
      <c r="I87" s="21">
        <v>355700000</v>
      </c>
      <c r="J87" s="21">
        <v>335300000</v>
      </c>
      <c r="L87" s="21">
        <v>865000000</v>
      </c>
      <c r="M87" s="21">
        <v>899100000</v>
      </c>
      <c r="N87" s="21">
        <v>896500000</v>
      </c>
      <c r="O87" s="21">
        <v>887600000</v>
      </c>
      <c r="Q87" s="21">
        <v>354500000</v>
      </c>
      <c r="S87" s="21">
        <v>335300000</v>
      </c>
      <c r="U87" s="21">
        <v>364100000</v>
      </c>
      <c r="W87" s="21">
        <v>865000000</v>
      </c>
    </row>
    <row r="88" spans="1:23" ht="10.7" customHeight="1" x14ac:dyDescent="0.2">
      <c r="A88" s="182" t="s">
        <v>111</v>
      </c>
      <c r="B88" s="57">
        <v>0</v>
      </c>
      <c r="C88" s="57">
        <v>0</v>
      </c>
      <c r="D88" s="57">
        <v>0</v>
      </c>
      <c r="E88" s="57">
        <v>13622200000</v>
      </c>
      <c r="G88" s="57">
        <v>14226400000</v>
      </c>
      <c r="H88" s="57">
        <v>13029000000</v>
      </c>
      <c r="I88" s="57">
        <v>12396000000</v>
      </c>
      <c r="J88" s="57">
        <v>11191400000</v>
      </c>
      <c r="K88" s="43"/>
      <c r="L88" s="57">
        <v>12573500000</v>
      </c>
      <c r="M88" s="57">
        <v>12368000000</v>
      </c>
      <c r="N88" s="57">
        <v>12086700000</v>
      </c>
      <c r="O88" s="57">
        <v>11744900000</v>
      </c>
      <c r="Q88" s="57">
        <v>13622200000</v>
      </c>
      <c r="S88" s="57">
        <v>11191400000</v>
      </c>
      <c r="U88" s="57">
        <v>14226400000</v>
      </c>
      <c r="W88" s="57">
        <v>12573500000</v>
      </c>
    </row>
    <row r="89" spans="1:23" ht="10.7" customHeight="1" x14ac:dyDescent="0.2">
      <c r="A89" s="17" t="s">
        <v>264</v>
      </c>
      <c r="B89" s="21">
        <v>4495800000</v>
      </c>
      <c r="C89" s="21">
        <v>0</v>
      </c>
      <c r="D89" s="21">
        <v>0</v>
      </c>
      <c r="E89" s="21">
        <v>4495755000</v>
      </c>
      <c r="G89" s="21">
        <v>4758351000</v>
      </c>
      <c r="H89" s="21">
        <v>4711610000</v>
      </c>
      <c r="I89" s="21">
        <v>4067168000</v>
      </c>
      <c r="J89" s="21">
        <v>3817083000</v>
      </c>
      <c r="L89" s="21">
        <v>3929200000</v>
      </c>
      <c r="M89" s="21">
        <v>3791170000</v>
      </c>
      <c r="N89" s="21">
        <v>3709707000</v>
      </c>
      <c r="O89" s="21">
        <v>3658333000</v>
      </c>
      <c r="Q89" s="21">
        <v>4495800000</v>
      </c>
      <c r="S89" s="21">
        <v>3817100000</v>
      </c>
      <c r="U89" s="21">
        <v>4758400000</v>
      </c>
      <c r="W89" s="21">
        <v>3929200000</v>
      </c>
    </row>
    <row r="90" spans="1:23" ht="12.6" customHeight="1" x14ac:dyDescent="0.2">
      <c r="A90" s="17" t="s">
        <v>111</v>
      </c>
      <c r="B90" s="24">
        <v>0</v>
      </c>
      <c r="C90" s="24">
        <v>0</v>
      </c>
      <c r="D90" s="24">
        <v>0</v>
      </c>
      <c r="E90" s="24">
        <v>18118000000</v>
      </c>
      <c r="G90" s="24">
        <v>18984800000</v>
      </c>
      <c r="H90" s="24">
        <v>17740600000</v>
      </c>
      <c r="I90" s="24">
        <v>16463200000</v>
      </c>
      <c r="J90" s="24">
        <v>15008500000</v>
      </c>
      <c r="L90" s="24">
        <v>16502700000</v>
      </c>
      <c r="M90" s="24">
        <v>16159200000</v>
      </c>
      <c r="N90" s="24">
        <v>15796400000</v>
      </c>
      <c r="O90" s="24">
        <v>15403200000</v>
      </c>
      <c r="Q90" s="24">
        <v>18118000000</v>
      </c>
      <c r="S90" s="24">
        <v>15008500000</v>
      </c>
      <c r="U90" s="24">
        <v>18984800000</v>
      </c>
      <c r="W90" s="24">
        <v>16502700000</v>
      </c>
    </row>
    <row r="91" spans="1:23" ht="10.7" customHeight="1" x14ac:dyDescent="0.2">
      <c r="B91" s="68"/>
      <c r="C91" s="68"/>
      <c r="D91" s="68"/>
      <c r="E91" s="68"/>
      <c r="G91" s="68"/>
      <c r="H91" s="68"/>
      <c r="I91" s="68"/>
      <c r="J91" s="68"/>
      <c r="L91" s="68"/>
      <c r="M91" s="68"/>
      <c r="N91" s="68"/>
      <c r="O91" s="68"/>
      <c r="Q91" s="68"/>
      <c r="S91" s="68"/>
      <c r="U91" s="68"/>
      <c r="W91" s="68"/>
    </row>
    <row r="92" spans="1:23" ht="10.7" customHeight="1" x14ac:dyDescent="0.2">
      <c r="A92" s="279" t="s">
        <v>113</v>
      </c>
      <c r="B92" s="279"/>
      <c r="C92" s="279"/>
      <c r="D92" s="279"/>
      <c r="E92" s="279"/>
      <c r="F92" s="279"/>
      <c r="G92" s="279"/>
      <c r="H92" s="279"/>
      <c r="I92" s="279"/>
      <c r="J92" s="279"/>
      <c r="K92" s="279"/>
      <c r="L92" s="279"/>
      <c r="M92" s="279"/>
      <c r="N92" s="279"/>
      <c r="O92" s="279"/>
      <c r="P92" s="279"/>
      <c r="Q92" s="279"/>
      <c r="R92" s="279"/>
      <c r="S92" s="279"/>
      <c r="T92" s="279"/>
      <c r="U92" s="279"/>
      <c r="V92" s="279"/>
      <c r="W92" s="279"/>
    </row>
    <row r="93" spans="1:23" ht="10.7" customHeight="1" x14ac:dyDescent="0.2">
      <c r="A93" s="277" t="s">
        <v>269</v>
      </c>
      <c r="B93" s="299"/>
      <c r="C93" s="299"/>
      <c r="D93" s="299"/>
      <c r="E93" s="299"/>
      <c r="F93" s="299"/>
      <c r="G93" s="299"/>
      <c r="H93" s="299"/>
      <c r="I93" s="299"/>
      <c r="J93" s="299"/>
      <c r="K93" s="299"/>
      <c r="L93" s="299"/>
      <c r="M93" s="299"/>
      <c r="N93" s="299"/>
      <c r="O93" s="299"/>
      <c r="P93" s="299"/>
      <c r="Q93" s="299"/>
      <c r="R93" s="299"/>
      <c r="S93" s="299"/>
      <c r="T93" s="299"/>
      <c r="U93" s="299"/>
      <c r="V93" s="299"/>
      <c r="W93" s="299"/>
    </row>
    <row r="94" spans="1:23" ht="10.5" customHeight="1" x14ac:dyDescent="0.2"/>
    <row r="95" spans="1:23" ht="12.6" customHeight="1" x14ac:dyDescent="0.2">
      <c r="A95" s="288" t="s">
        <v>256</v>
      </c>
      <c r="B95" s="288"/>
      <c r="C95" s="288"/>
      <c r="D95" s="288"/>
      <c r="E95" s="12"/>
      <c r="F95" s="12"/>
      <c r="G95" s="12"/>
      <c r="H95" s="12"/>
      <c r="I95" s="12"/>
      <c r="J95" s="12"/>
      <c r="K95" s="12"/>
      <c r="L95" s="12"/>
      <c r="M95" s="12"/>
      <c r="N95" s="12"/>
      <c r="O95" s="12"/>
      <c r="P95" s="12"/>
      <c r="Q95" s="12"/>
      <c r="R95" s="12"/>
      <c r="S95" s="12"/>
      <c r="T95" s="12"/>
      <c r="U95" s="12"/>
      <c r="V95" s="12"/>
      <c r="W95" s="12"/>
    </row>
    <row r="96" spans="1:23" ht="10.7" customHeight="1" x14ac:dyDescent="0.2">
      <c r="B96" s="280">
        <v>2021</v>
      </c>
      <c r="C96" s="271"/>
      <c r="D96" s="271"/>
      <c r="E96" s="271"/>
      <c r="F96" s="95"/>
      <c r="G96" s="280">
        <v>2020</v>
      </c>
      <c r="H96" s="271"/>
      <c r="I96" s="271"/>
      <c r="J96" s="271"/>
      <c r="K96" s="95"/>
      <c r="L96" s="280">
        <v>2019</v>
      </c>
      <c r="M96" s="271"/>
      <c r="N96" s="271"/>
      <c r="O96" s="271"/>
      <c r="P96" s="95"/>
      <c r="Q96" s="54">
        <v>2021</v>
      </c>
      <c r="R96" s="95"/>
      <c r="S96" s="54">
        <v>2020</v>
      </c>
      <c r="T96" s="95"/>
      <c r="U96" s="54">
        <v>2020</v>
      </c>
      <c r="V96" s="95"/>
      <c r="W96" s="54">
        <v>2019</v>
      </c>
    </row>
    <row r="97" spans="1:23" ht="10.7" customHeight="1" x14ac:dyDescent="0.2">
      <c r="A97" s="13" t="s">
        <v>75</v>
      </c>
      <c r="B97" s="55" t="str">
        <f>Profitability!$B$3</f>
        <v>Q4</v>
      </c>
      <c r="C97" s="55" t="str">
        <f>Profitability!$C$3</f>
        <v>Q3</v>
      </c>
      <c r="D97" s="55" t="str">
        <f>Profitability!$D$3</f>
        <v>Q2</v>
      </c>
      <c r="E97" s="55" t="s">
        <v>135</v>
      </c>
      <c r="G97" s="55" t="s">
        <v>132</v>
      </c>
      <c r="H97" s="55" t="s">
        <v>133</v>
      </c>
      <c r="I97" s="55" t="s">
        <v>134</v>
      </c>
      <c r="J97" s="55" t="s">
        <v>135</v>
      </c>
      <c r="L97" s="55" t="s">
        <v>132</v>
      </c>
      <c r="M97" s="55" t="s">
        <v>133</v>
      </c>
      <c r="N97" s="55" t="s">
        <v>134</v>
      </c>
      <c r="O97" s="55" t="s">
        <v>135</v>
      </c>
      <c r="Q97" s="55" t="s">
        <v>137</v>
      </c>
      <c r="S97" s="55" t="s">
        <v>136</v>
      </c>
      <c r="U97" s="55" t="s">
        <v>137</v>
      </c>
      <c r="W97" s="55" t="s">
        <v>137</v>
      </c>
    </row>
    <row r="98" spans="1:23" ht="10.7" customHeight="1" x14ac:dyDescent="0.2">
      <c r="A98" s="16" t="s">
        <v>109</v>
      </c>
      <c r="B98" s="43"/>
      <c r="C98" s="43"/>
      <c r="D98" s="43"/>
      <c r="E98" s="43"/>
      <c r="F98" s="43"/>
      <c r="G98" s="43"/>
      <c r="H98" s="43"/>
      <c r="I98" s="43"/>
      <c r="J98" s="43"/>
      <c r="K98" s="43"/>
      <c r="L98" s="43"/>
      <c r="M98" s="43"/>
      <c r="N98" s="43"/>
      <c r="O98" s="43"/>
      <c r="P98" s="43"/>
      <c r="Q98" s="43"/>
      <c r="R98" s="43"/>
      <c r="S98" s="43"/>
      <c r="T98" s="43"/>
      <c r="U98" s="43"/>
      <c r="V98" s="43"/>
      <c r="W98" s="43"/>
    </row>
    <row r="99" spans="1:23" ht="10.7" customHeight="1" x14ac:dyDescent="0.2">
      <c r="A99" s="17" t="s">
        <v>270</v>
      </c>
    </row>
    <row r="100" spans="1:23" ht="10.7" customHeight="1" x14ac:dyDescent="0.2">
      <c r="A100" s="28" t="s">
        <v>93</v>
      </c>
      <c r="B100" s="18">
        <v>0</v>
      </c>
      <c r="C100" s="18">
        <v>0</v>
      </c>
      <c r="D100" s="18">
        <v>-31200000</v>
      </c>
      <c r="E100" s="18">
        <v>31200000</v>
      </c>
      <c r="G100" s="18">
        <v>31200000</v>
      </c>
      <c r="H100" s="18">
        <v>33700000</v>
      </c>
      <c r="I100" s="18">
        <v>32900000</v>
      </c>
      <c r="J100" s="18">
        <v>29400000</v>
      </c>
      <c r="K100" s="18">
        <v>16500000</v>
      </c>
      <c r="L100" s="18">
        <v>29400000</v>
      </c>
      <c r="M100" s="18">
        <v>25900000</v>
      </c>
      <c r="N100" s="18">
        <v>24700000</v>
      </c>
      <c r="O100" s="18">
        <v>19200000</v>
      </c>
      <c r="Q100" s="18">
        <v>31200000</v>
      </c>
      <c r="S100" s="18">
        <v>29400000</v>
      </c>
      <c r="U100" s="18">
        <v>127200000</v>
      </c>
      <c r="W100" s="18">
        <v>99200000</v>
      </c>
    </row>
    <row r="101" spans="1:23" ht="10.7" customHeight="1" x14ac:dyDescent="0.2">
      <c r="A101" s="28" t="s">
        <v>271</v>
      </c>
      <c r="B101" s="18">
        <v>0</v>
      </c>
      <c r="C101" s="18">
        <v>0</v>
      </c>
      <c r="D101" s="18">
        <v>-233000000</v>
      </c>
      <c r="E101" s="18">
        <v>233000000</v>
      </c>
      <c r="G101" s="18">
        <v>245800000</v>
      </c>
      <c r="H101" s="18">
        <v>249100000</v>
      </c>
      <c r="I101" s="18">
        <v>106900000</v>
      </c>
      <c r="J101" s="18">
        <v>117200000</v>
      </c>
      <c r="L101" s="18">
        <v>107600000</v>
      </c>
      <c r="M101" s="18">
        <v>117400000</v>
      </c>
      <c r="N101" s="18">
        <v>114500000</v>
      </c>
      <c r="O101" s="18">
        <v>109700000</v>
      </c>
      <c r="Q101" s="18">
        <v>233000000</v>
      </c>
      <c r="S101" s="18">
        <v>117200000</v>
      </c>
      <c r="U101" s="18">
        <v>719000000</v>
      </c>
      <c r="W101" s="18">
        <v>449200000</v>
      </c>
    </row>
    <row r="102" spans="1:23" ht="10.7" customHeight="1" x14ac:dyDescent="0.2">
      <c r="A102" s="17" t="s">
        <v>272</v>
      </c>
    </row>
    <row r="103" spans="1:23" ht="10.7" customHeight="1" x14ac:dyDescent="0.2">
      <c r="A103" s="28" t="s">
        <v>93</v>
      </c>
      <c r="B103" s="18">
        <v>0</v>
      </c>
      <c r="C103" s="18">
        <v>0</v>
      </c>
      <c r="D103" s="18">
        <v>-39500000</v>
      </c>
      <c r="E103" s="18">
        <v>39500000</v>
      </c>
      <c r="G103" s="18">
        <v>40600000</v>
      </c>
      <c r="H103" s="18">
        <v>45000000</v>
      </c>
      <c r="I103" s="18">
        <v>45500000</v>
      </c>
      <c r="J103" s="18">
        <v>39400000</v>
      </c>
      <c r="L103" s="18">
        <v>38800000</v>
      </c>
      <c r="M103" s="18">
        <v>34300000</v>
      </c>
      <c r="N103" s="18">
        <v>33100000</v>
      </c>
      <c r="O103" s="18">
        <v>25400000</v>
      </c>
      <c r="Q103" s="18">
        <v>39500000</v>
      </c>
      <c r="S103" s="18">
        <v>39400000</v>
      </c>
      <c r="U103" s="18">
        <v>170500000</v>
      </c>
      <c r="W103" s="18">
        <v>131600000</v>
      </c>
    </row>
    <row r="104" spans="1:23" ht="10.7" customHeight="1" x14ac:dyDescent="0.2">
      <c r="A104" s="28" t="s">
        <v>271</v>
      </c>
      <c r="B104" s="18">
        <v>0</v>
      </c>
      <c r="C104" s="18">
        <v>0</v>
      </c>
      <c r="D104" s="18">
        <v>-295000000</v>
      </c>
      <c r="E104" s="18">
        <v>295000000</v>
      </c>
      <c r="G104" s="18">
        <v>322700000</v>
      </c>
      <c r="H104" s="18">
        <v>335200000</v>
      </c>
      <c r="I104" s="18">
        <v>148200000</v>
      </c>
      <c r="J104" s="18">
        <v>157400000</v>
      </c>
      <c r="L104" s="18">
        <v>141900000</v>
      </c>
      <c r="M104" s="18">
        <v>155100000</v>
      </c>
      <c r="N104" s="18">
        <v>153100000</v>
      </c>
      <c r="O104" s="18">
        <v>145900000</v>
      </c>
      <c r="Q104" s="18">
        <v>295000000</v>
      </c>
      <c r="S104" s="18">
        <v>157400000</v>
      </c>
      <c r="U104" s="18">
        <v>963500000</v>
      </c>
      <c r="W104" s="18">
        <v>596000000</v>
      </c>
    </row>
    <row r="105" spans="1:23" ht="10.7" customHeight="1" x14ac:dyDescent="0.2">
      <c r="A105" s="66" t="s">
        <v>273</v>
      </c>
    </row>
    <row r="106" spans="1:23" ht="10.7" customHeight="1" x14ac:dyDescent="0.2">
      <c r="A106" s="28" t="s">
        <v>241</v>
      </c>
    </row>
    <row r="107" spans="1:23" ht="10.7" customHeight="1" x14ac:dyDescent="0.2">
      <c r="A107" s="182" t="s">
        <v>93</v>
      </c>
      <c r="B107" s="18">
        <v>0</v>
      </c>
      <c r="C107" s="18">
        <v>0</v>
      </c>
      <c r="D107" s="18">
        <v>-119200000</v>
      </c>
      <c r="E107" s="18">
        <v>119200000</v>
      </c>
      <c r="G107" s="18">
        <v>99100000</v>
      </c>
      <c r="H107" s="18">
        <v>125300000</v>
      </c>
      <c r="I107" s="18">
        <v>123700000</v>
      </c>
      <c r="J107" s="18">
        <v>113500000</v>
      </c>
      <c r="L107" s="18">
        <v>107100000</v>
      </c>
      <c r="M107" s="18">
        <v>102000000</v>
      </c>
      <c r="N107" s="18">
        <v>100500000</v>
      </c>
      <c r="O107" s="18">
        <v>95500000</v>
      </c>
      <c r="Q107" s="18">
        <v>119200000</v>
      </c>
      <c r="S107" s="18">
        <v>113500000</v>
      </c>
      <c r="U107" s="18">
        <v>461600000</v>
      </c>
      <c r="W107" s="18">
        <v>405100000</v>
      </c>
    </row>
    <row r="108" spans="1:23" ht="10.7" customHeight="1" x14ac:dyDescent="0.2">
      <c r="A108" s="182" t="s">
        <v>271</v>
      </c>
      <c r="B108" s="21">
        <v>0</v>
      </c>
      <c r="C108" s="21">
        <v>0</v>
      </c>
      <c r="D108" s="21">
        <v>-79600000</v>
      </c>
      <c r="E108" s="21">
        <v>79600000</v>
      </c>
      <c r="G108" s="21">
        <v>77500000</v>
      </c>
      <c r="H108" s="21">
        <v>103800000</v>
      </c>
      <c r="I108" s="21">
        <v>26600000</v>
      </c>
      <c r="J108" s="21">
        <v>24700000</v>
      </c>
      <c r="L108" s="21">
        <v>24000000</v>
      </c>
      <c r="M108" s="21">
        <v>25500000</v>
      </c>
      <c r="N108" s="21">
        <v>19100000</v>
      </c>
      <c r="O108" s="21">
        <v>19300000</v>
      </c>
      <c r="Q108" s="21">
        <v>79600000</v>
      </c>
      <c r="S108" s="21">
        <v>24700000</v>
      </c>
      <c r="U108" s="21">
        <v>232600000</v>
      </c>
      <c r="W108" s="21">
        <v>87900000</v>
      </c>
    </row>
    <row r="109" spans="1:23" ht="10.7" customHeight="1" x14ac:dyDescent="0.2">
      <c r="A109" s="182" t="s">
        <v>274</v>
      </c>
      <c r="B109" s="57">
        <v>0</v>
      </c>
      <c r="C109" s="57">
        <v>0</v>
      </c>
      <c r="D109" s="57">
        <v>-198800000</v>
      </c>
      <c r="E109" s="57">
        <v>198800000</v>
      </c>
      <c r="G109" s="57">
        <v>176600000</v>
      </c>
      <c r="H109" s="57">
        <v>229100000</v>
      </c>
      <c r="I109" s="57">
        <v>150300000</v>
      </c>
      <c r="J109" s="57">
        <v>138200000</v>
      </c>
      <c r="L109" s="57">
        <v>131100000</v>
      </c>
      <c r="M109" s="57">
        <v>127500000</v>
      </c>
      <c r="N109" s="57">
        <v>119600000</v>
      </c>
      <c r="O109" s="57">
        <v>114800000</v>
      </c>
      <c r="Q109" s="57">
        <v>198800000</v>
      </c>
      <c r="S109" s="57">
        <v>138200000</v>
      </c>
      <c r="U109" s="57">
        <v>694200000</v>
      </c>
      <c r="W109" s="57">
        <v>493000000</v>
      </c>
    </row>
    <row r="110" spans="1:23" ht="10.7" customHeight="1" x14ac:dyDescent="0.2">
      <c r="A110" s="28" t="s">
        <v>275</v>
      </c>
      <c r="B110" s="21">
        <v>0</v>
      </c>
      <c r="C110" s="21">
        <v>0</v>
      </c>
      <c r="D110" s="21">
        <v>-47600000</v>
      </c>
      <c r="E110" s="21">
        <v>47600000</v>
      </c>
      <c r="G110" s="21">
        <v>42100000</v>
      </c>
      <c r="H110" s="21">
        <v>81800000</v>
      </c>
      <c r="I110" s="21">
        <v>37300000</v>
      </c>
      <c r="J110" s="21">
        <v>40700000</v>
      </c>
      <c r="L110" s="21">
        <v>44700000</v>
      </c>
      <c r="M110" s="21">
        <v>33100000</v>
      </c>
      <c r="N110" s="21">
        <v>43900000</v>
      </c>
      <c r="O110" s="21">
        <v>36400000</v>
      </c>
      <c r="Q110" s="21">
        <v>47600000</v>
      </c>
      <c r="S110" s="21">
        <v>40700000</v>
      </c>
      <c r="U110" s="21">
        <v>201900000</v>
      </c>
      <c r="W110" s="21">
        <v>158100000</v>
      </c>
    </row>
    <row r="111" spans="1:23" ht="12.6" customHeight="1" x14ac:dyDescent="0.2">
      <c r="A111" s="17" t="s">
        <v>276</v>
      </c>
      <c r="B111" s="24">
        <v>0</v>
      </c>
      <c r="C111" s="24">
        <v>0</v>
      </c>
      <c r="D111" s="24">
        <v>-246400000</v>
      </c>
      <c r="E111" s="24">
        <v>246400000</v>
      </c>
      <c r="G111" s="24">
        <v>218700000</v>
      </c>
      <c r="H111" s="24">
        <v>310900000</v>
      </c>
      <c r="I111" s="24">
        <v>187600000</v>
      </c>
      <c r="J111" s="24">
        <v>178900000</v>
      </c>
      <c r="L111" s="24">
        <v>175800000</v>
      </c>
      <c r="M111" s="24">
        <v>160600000</v>
      </c>
      <c r="N111" s="24">
        <v>163500000</v>
      </c>
      <c r="O111" s="24">
        <v>151200000</v>
      </c>
      <c r="Q111" s="24">
        <v>246400000</v>
      </c>
      <c r="S111" s="24">
        <v>178900000</v>
      </c>
      <c r="U111" s="24">
        <v>896100000</v>
      </c>
      <c r="W111" s="24">
        <v>651100000</v>
      </c>
    </row>
    <row r="112" spans="1:23" ht="10.7" customHeight="1" x14ac:dyDescent="0.2">
      <c r="B112" s="68"/>
      <c r="C112" s="68"/>
      <c r="D112" s="68"/>
      <c r="E112" s="68"/>
      <c r="G112" s="68"/>
      <c r="H112" s="68"/>
      <c r="I112" s="68"/>
      <c r="J112" s="68"/>
      <c r="L112" s="68"/>
      <c r="M112" s="68"/>
      <c r="N112" s="68"/>
      <c r="O112" s="68"/>
      <c r="Q112" s="68"/>
      <c r="S112" s="68"/>
      <c r="U112" s="68"/>
      <c r="W112" s="68"/>
    </row>
    <row r="113" spans="1:23" ht="10.7" customHeight="1" x14ac:dyDescent="0.2">
      <c r="A113" s="16" t="s">
        <v>106</v>
      </c>
      <c r="B113" s="43"/>
      <c r="C113" s="43"/>
      <c r="D113" s="43"/>
      <c r="E113" s="43"/>
      <c r="F113" s="43"/>
      <c r="G113" s="43"/>
      <c r="H113" s="43"/>
      <c r="I113" s="43"/>
      <c r="J113" s="43"/>
      <c r="K113" s="43"/>
      <c r="L113" s="43"/>
      <c r="M113" s="43"/>
      <c r="N113" s="43"/>
      <c r="O113" s="43"/>
      <c r="P113" s="43"/>
      <c r="Q113" s="43"/>
      <c r="R113" s="43"/>
      <c r="S113" s="43"/>
      <c r="T113" s="43"/>
      <c r="U113" s="43"/>
      <c r="V113" s="43"/>
      <c r="W113" s="43"/>
    </row>
    <row r="114" spans="1:23" ht="10.7" customHeight="1" x14ac:dyDescent="0.2">
      <c r="A114" s="17" t="s">
        <v>277</v>
      </c>
    </row>
    <row r="115" spans="1:23" ht="10.7" customHeight="1" x14ac:dyDescent="0.2">
      <c r="A115" s="133" t="s">
        <v>278</v>
      </c>
      <c r="B115" s="21">
        <v>0</v>
      </c>
      <c r="C115" s="21">
        <v>0</v>
      </c>
      <c r="D115" s="21">
        <v>0</v>
      </c>
      <c r="E115" s="21">
        <v>84100000</v>
      </c>
      <c r="G115" s="21">
        <v>86300000</v>
      </c>
      <c r="H115" s="21">
        <v>109800000</v>
      </c>
      <c r="I115" s="21">
        <v>125000000</v>
      </c>
      <c r="J115" s="21">
        <v>73900000</v>
      </c>
      <c r="L115" s="21">
        <v>76200000</v>
      </c>
      <c r="M115" s="21">
        <v>96200000</v>
      </c>
      <c r="N115" s="21">
        <v>112400000</v>
      </c>
      <c r="O115" s="21">
        <v>66200000</v>
      </c>
      <c r="Q115" s="21">
        <v>84100000</v>
      </c>
      <c r="S115" s="21">
        <v>73900000</v>
      </c>
      <c r="U115" s="21">
        <v>395000000</v>
      </c>
      <c r="W115" s="21">
        <v>351000000</v>
      </c>
    </row>
    <row r="116" spans="1:23" ht="10.7" customHeight="1" x14ac:dyDescent="0.2">
      <c r="A116" s="281" t="s">
        <v>279</v>
      </c>
      <c r="B116" s="281"/>
      <c r="C116" s="281"/>
      <c r="D116" s="281"/>
      <c r="E116" s="281"/>
      <c r="F116" s="281"/>
      <c r="G116" s="281"/>
      <c r="H116" s="281"/>
      <c r="I116" s="281"/>
      <c r="J116" s="43"/>
      <c r="K116" s="43"/>
      <c r="L116" s="43"/>
      <c r="M116" s="43"/>
      <c r="N116" s="43"/>
      <c r="O116" s="43"/>
      <c r="P116" s="43"/>
      <c r="Q116" s="52"/>
      <c r="R116" s="43"/>
      <c r="S116" s="43"/>
      <c r="T116" s="43"/>
      <c r="U116" s="43"/>
      <c r="V116" s="43"/>
      <c r="W116" s="43"/>
    </row>
    <row r="117" spans="1:23" ht="10.7" customHeight="1" x14ac:dyDescent="0.2">
      <c r="A117" s="17" t="s">
        <v>93</v>
      </c>
      <c r="B117" s="18">
        <v>0</v>
      </c>
      <c r="C117" s="18">
        <v>0</v>
      </c>
      <c r="D117" s="18">
        <v>-418700000</v>
      </c>
      <c r="E117" s="18">
        <v>418700000</v>
      </c>
      <c r="G117" s="18">
        <v>421800000</v>
      </c>
      <c r="H117" s="18">
        <v>412000000</v>
      </c>
      <c r="I117" s="18">
        <v>393500000</v>
      </c>
      <c r="J117" s="18">
        <v>397500000</v>
      </c>
      <c r="L117" s="18">
        <v>409900000</v>
      </c>
      <c r="M117" s="18">
        <v>397500000</v>
      </c>
      <c r="N117" s="18">
        <v>391300000</v>
      </c>
      <c r="O117" s="18">
        <v>387800000</v>
      </c>
      <c r="Q117" s="18">
        <v>418700000</v>
      </c>
      <c r="S117" s="18">
        <v>397500000</v>
      </c>
      <c r="U117" s="18">
        <v>1624800000</v>
      </c>
      <c r="W117" s="18">
        <v>1586500000</v>
      </c>
    </row>
    <row r="118" spans="1:23" ht="10.7" customHeight="1" x14ac:dyDescent="0.2">
      <c r="A118" s="17" t="s">
        <v>94</v>
      </c>
      <c r="B118" s="18">
        <v>0</v>
      </c>
      <c r="C118" s="18">
        <v>0</v>
      </c>
      <c r="D118" s="18">
        <v>-2547500000</v>
      </c>
      <c r="E118" s="18">
        <v>2547500000</v>
      </c>
      <c r="G118" s="18">
        <v>1890100000</v>
      </c>
      <c r="H118" s="18">
        <v>1477800000</v>
      </c>
      <c r="I118" s="18">
        <v>1278800000</v>
      </c>
      <c r="J118" s="18">
        <v>1771000000</v>
      </c>
      <c r="L118" s="18">
        <v>1376400000</v>
      </c>
      <c r="M118" s="18">
        <v>1203600000</v>
      </c>
      <c r="N118" s="18">
        <v>1128600000</v>
      </c>
      <c r="O118" s="18">
        <v>1266400000</v>
      </c>
      <c r="Q118" s="18">
        <v>2547500000</v>
      </c>
      <c r="S118" s="18">
        <v>1771000000</v>
      </c>
      <c r="U118" s="18">
        <v>6417700000</v>
      </c>
      <c r="W118" s="18">
        <v>4975000000</v>
      </c>
    </row>
    <row r="119" spans="1:23" ht="10.7" customHeight="1" x14ac:dyDescent="0.2">
      <c r="A119" s="17" t="s">
        <v>98</v>
      </c>
      <c r="B119" s="18">
        <v>0</v>
      </c>
      <c r="C119" s="18">
        <v>0</v>
      </c>
      <c r="D119" s="18">
        <v>-429700000</v>
      </c>
      <c r="E119" s="18">
        <v>429700000</v>
      </c>
      <c r="G119" s="18">
        <v>438900000</v>
      </c>
      <c r="H119" s="18">
        <v>450000000</v>
      </c>
      <c r="I119" s="18">
        <v>393300000</v>
      </c>
      <c r="J119" s="18">
        <v>461300000</v>
      </c>
      <c r="L119" s="18">
        <v>449100000</v>
      </c>
      <c r="M119" s="18">
        <v>454600000</v>
      </c>
      <c r="N119" s="18">
        <v>447400000</v>
      </c>
      <c r="O119" s="18">
        <v>437100000</v>
      </c>
      <c r="Q119" s="18">
        <v>429700000</v>
      </c>
      <c r="S119" s="18">
        <v>461300000</v>
      </c>
      <c r="U119" s="18">
        <v>1743500000</v>
      </c>
      <c r="W119" s="18">
        <v>1788200000</v>
      </c>
    </row>
    <row r="120" spans="1:23" ht="10.7" customHeight="1" x14ac:dyDescent="0.2">
      <c r="A120" s="17" t="s">
        <v>104</v>
      </c>
      <c r="B120" s="18">
        <v>0</v>
      </c>
      <c r="C120" s="18">
        <v>0</v>
      </c>
      <c r="D120" s="18">
        <v>-686800000</v>
      </c>
      <c r="E120" s="18">
        <v>686800000</v>
      </c>
      <c r="G120" s="18">
        <v>872500000</v>
      </c>
      <c r="H120" s="18">
        <v>1173500000</v>
      </c>
      <c r="I120" s="18">
        <v>358200000</v>
      </c>
      <c r="J120" s="18">
        <v>652000000</v>
      </c>
      <c r="L120" s="18">
        <v>586200000</v>
      </c>
      <c r="M120" s="18">
        <v>439500000</v>
      </c>
      <c r="N120" s="18">
        <v>351300000</v>
      </c>
      <c r="O120" s="18">
        <v>669500000</v>
      </c>
      <c r="Q120" s="18">
        <v>686800000</v>
      </c>
      <c r="S120" s="18">
        <v>652000000</v>
      </c>
      <c r="U120" s="18">
        <v>3056200000</v>
      </c>
      <c r="W120" s="18">
        <v>2046500000</v>
      </c>
    </row>
    <row r="121" spans="1:23" ht="10.7" customHeight="1" x14ac:dyDescent="0.2">
      <c r="A121" s="17" t="s">
        <v>109</v>
      </c>
      <c r="B121" s="18">
        <f>B111</f>
        <v>0</v>
      </c>
      <c r="C121" s="18">
        <f>C111</f>
        <v>0</v>
      </c>
      <c r="D121" s="18">
        <f>D111</f>
        <v>-246400000</v>
      </c>
      <c r="E121" s="18">
        <f>E111</f>
        <v>246400000</v>
      </c>
      <c r="F121" s="58"/>
      <c r="G121" s="18">
        <f>G111</f>
        <v>218700000</v>
      </c>
      <c r="H121" s="18">
        <f>H111</f>
        <v>310900000</v>
      </c>
      <c r="I121" s="18">
        <f>I111</f>
        <v>187600000</v>
      </c>
      <c r="J121" s="18">
        <f>J111</f>
        <v>178900000</v>
      </c>
      <c r="K121" s="58"/>
      <c r="L121" s="18">
        <f>L111</f>
        <v>175800000</v>
      </c>
      <c r="M121" s="18">
        <f>M111</f>
        <v>160600000</v>
      </c>
      <c r="N121" s="18">
        <f>N111</f>
        <v>163500000</v>
      </c>
      <c r="O121" s="18">
        <f>O111</f>
        <v>151200000</v>
      </c>
      <c r="P121" s="58"/>
      <c r="Q121" s="18">
        <f>Q111</f>
        <v>246400000</v>
      </c>
      <c r="R121" s="18">
        <f>R111</f>
        <v>0</v>
      </c>
      <c r="S121" s="18">
        <f>S111</f>
        <v>178900000</v>
      </c>
      <c r="T121" s="18">
        <f>T111</f>
        <v>0</v>
      </c>
      <c r="U121" s="18">
        <f>U111</f>
        <v>896100000</v>
      </c>
      <c r="V121" s="58"/>
      <c r="W121" s="18">
        <f>W111</f>
        <v>651100000</v>
      </c>
    </row>
    <row r="122" spans="1:23" ht="10.7" customHeight="1" x14ac:dyDescent="0.2">
      <c r="A122" s="17" t="s">
        <v>280</v>
      </c>
      <c r="B122" s="21">
        <v>0</v>
      </c>
      <c r="C122" s="21">
        <v>0</v>
      </c>
      <c r="D122" s="21">
        <v>-92500000</v>
      </c>
      <c r="E122" s="21">
        <v>92500000</v>
      </c>
      <c r="G122" s="21">
        <v>88800000</v>
      </c>
      <c r="H122" s="21">
        <v>91400000</v>
      </c>
      <c r="I122" s="21">
        <v>75500000</v>
      </c>
      <c r="J122" s="21">
        <v>84500000</v>
      </c>
      <c r="L122" s="21">
        <v>82300000</v>
      </c>
      <c r="M122" s="21">
        <v>79500000</v>
      </c>
      <c r="N122" s="21">
        <v>77300000</v>
      </c>
      <c r="O122" s="21">
        <v>75100000</v>
      </c>
      <c r="Q122" s="21">
        <v>92500000</v>
      </c>
      <c r="S122" s="21">
        <v>84500000</v>
      </c>
      <c r="U122" s="21">
        <v>340200000</v>
      </c>
      <c r="W122" s="21">
        <v>314200000</v>
      </c>
    </row>
    <row r="123" spans="1:23" ht="10.7" customHeight="1" x14ac:dyDescent="0.2">
      <c r="A123" s="17" t="s">
        <v>111</v>
      </c>
      <c r="B123" s="24">
        <v>0</v>
      </c>
      <c r="C123" s="24">
        <v>0</v>
      </c>
      <c r="D123" s="24">
        <v>-4421600000</v>
      </c>
      <c r="E123" s="24">
        <v>4421600000</v>
      </c>
      <c r="G123" s="24">
        <v>3930800000</v>
      </c>
      <c r="H123" s="24">
        <v>3915600000</v>
      </c>
      <c r="I123" s="24">
        <v>2686900000</v>
      </c>
      <c r="J123" s="24">
        <v>3545200000</v>
      </c>
      <c r="L123" s="24">
        <v>3079700000</v>
      </c>
      <c r="M123" s="24">
        <v>2735300000</v>
      </c>
      <c r="N123" s="24">
        <v>2559400000</v>
      </c>
      <c r="O123" s="24">
        <v>2987100000</v>
      </c>
      <c r="Q123" s="24">
        <v>4421600000</v>
      </c>
      <c r="S123" s="24">
        <v>3545200000</v>
      </c>
      <c r="U123" s="24">
        <v>14078500000</v>
      </c>
      <c r="W123" s="24">
        <v>11361500000</v>
      </c>
    </row>
    <row r="124" spans="1:23" ht="10.7" customHeight="1" x14ac:dyDescent="0.2">
      <c r="B124" s="68"/>
      <c r="C124" s="68"/>
      <c r="D124" s="68"/>
      <c r="E124" s="68"/>
      <c r="G124" s="68"/>
      <c r="H124" s="68"/>
      <c r="I124" s="68"/>
      <c r="J124" s="68"/>
      <c r="L124" s="68"/>
      <c r="M124" s="68"/>
      <c r="N124" s="68"/>
      <c r="O124" s="68"/>
      <c r="Q124" s="68"/>
      <c r="S124" s="68"/>
      <c r="U124" s="68"/>
      <c r="W124" s="68"/>
    </row>
    <row r="125" spans="1:23" ht="10.7" customHeight="1" x14ac:dyDescent="0.2">
      <c r="A125" s="281" t="s">
        <v>281</v>
      </c>
      <c r="B125" s="281"/>
      <c r="C125" s="281"/>
      <c r="D125" s="281"/>
      <c r="E125" s="281"/>
      <c r="F125" s="281"/>
      <c r="G125" s="281"/>
      <c r="H125" s="281"/>
      <c r="I125" s="281"/>
      <c r="J125" s="281"/>
      <c r="K125" s="281"/>
      <c r="L125" s="281"/>
      <c r="M125" s="43"/>
      <c r="N125" s="43"/>
      <c r="O125" s="43"/>
      <c r="P125" s="43"/>
      <c r="Q125" s="43"/>
      <c r="R125" s="43"/>
      <c r="S125" s="43"/>
      <c r="T125" s="43"/>
      <c r="U125" s="43"/>
      <c r="V125" s="43"/>
      <c r="W125" s="43"/>
    </row>
    <row r="126" spans="1:23" ht="10.7" customHeight="1" x14ac:dyDescent="0.2">
      <c r="A126" s="17" t="s">
        <v>282</v>
      </c>
      <c r="B126" s="59" t="s">
        <v>283</v>
      </c>
      <c r="C126" s="59" t="s">
        <v>283</v>
      </c>
      <c r="D126" s="32">
        <v>4.1342500452325001E-2</v>
      </c>
      <c r="E126" s="32">
        <v>4.1342500452325001E-2</v>
      </c>
      <c r="G126" s="32">
        <v>3.05535768800244E-2</v>
      </c>
      <c r="H126" s="32">
        <v>3.5499029522933899E-2</v>
      </c>
      <c r="I126" s="32">
        <v>3.3123674122594801E-2</v>
      </c>
      <c r="J126" s="32">
        <v>3.1620218887509897E-2</v>
      </c>
      <c r="L126" s="32">
        <v>3.2405753807188999E-2</v>
      </c>
      <c r="M126" s="32">
        <v>3.5937557123533102E-2</v>
      </c>
      <c r="N126" s="32">
        <v>4.0165663827459598E-2</v>
      </c>
      <c r="O126" s="32">
        <v>7.0670550031803406E-2</v>
      </c>
      <c r="Q126" s="32">
        <v>4.1342500452325001E-2</v>
      </c>
      <c r="S126" s="32">
        <v>3.1620218887509897E-2</v>
      </c>
      <c r="U126" s="32">
        <v>3.2688141492346501E-2</v>
      </c>
      <c r="W126" s="32">
        <v>4.5064472120758703E-2</v>
      </c>
    </row>
    <row r="127" spans="1:23" ht="10.7" customHeight="1" x14ac:dyDescent="0.2">
      <c r="A127" s="17" t="s">
        <v>284</v>
      </c>
      <c r="B127" s="59" t="s">
        <v>283</v>
      </c>
      <c r="C127" s="59" t="s">
        <v>283</v>
      </c>
      <c r="D127" s="32">
        <v>0.40042066220372702</v>
      </c>
      <c r="E127" s="32">
        <v>0.40142066220372702</v>
      </c>
      <c r="G127" s="32">
        <v>0.46975170448763598</v>
      </c>
      <c r="H127" s="32">
        <v>0.32533966697313299</v>
      </c>
      <c r="I127" s="32">
        <v>0.39737243663701699</v>
      </c>
      <c r="J127" s="32">
        <v>0.38504039264357398</v>
      </c>
      <c r="L127" s="32">
        <v>0.36208072214826098</v>
      </c>
      <c r="M127" s="32">
        <v>0.40266149965268899</v>
      </c>
      <c r="N127" s="32">
        <v>0.40755645854497102</v>
      </c>
      <c r="O127" s="32">
        <v>0.35348665930166401</v>
      </c>
      <c r="Q127" s="32">
        <v>0.40042066220372702</v>
      </c>
      <c r="S127" s="32">
        <v>0.38404039264357398</v>
      </c>
      <c r="U127" s="32">
        <v>0.39418972191639701</v>
      </c>
      <c r="W127" s="32">
        <v>0.379835409056903</v>
      </c>
    </row>
    <row r="128" spans="1:23" ht="10.7" customHeight="1" x14ac:dyDescent="0.2">
      <c r="A128" s="17" t="s">
        <v>285</v>
      </c>
      <c r="B128" s="59" t="s">
        <v>283</v>
      </c>
      <c r="C128" s="59" t="s">
        <v>283</v>
      </c>
      <c r="D128" s="32">
        <v>0.25531481816536999</v>
      </c>
      <c r="E128" s="32">
        <v>0.25531481816536999</v>
      </c>
      <c r="G128" s="32">
        <v>0.223618601811336</v>
      </c>
      <c r="H128" s="32">
        <v>0.38167841454694001</v>
      </c>
      <c r="I128" s="32">
        <v>0.28076478469611799</v>
      </c>
      <c r="J128" s="32">
        <v>0.29546993117454601</v>
      </c>
      <c r="L128" s="32">
        <v>0.31363444491346598</v>
      </c>
      <c r="M128" s="32">
        <v>0.28614777172522199</v>
      </c>
      <c r="N128" s="32">
        <v>0.25834179885910802</v>
      </c>
      <c r="O128" s="32">
        <v>0.32262060192159597</v>
      </c>
      <c r="Q128" s="32">
        <v>0.25531481816536999</v>
      </c>
      <c r="S128" s="32">
        <v>0.29546993117454601</v>
      </c>
      <c r="U128" s="32">
        <v>0.29638810952871403</v>
      </c>
      <c r="W128" s="32">
        <v>0.29692382167847597</v>
      </c>
    </row>
    <row r="129" spans="1:23" ht="10.7" customHeight="1" x14ac:dyDescent="0.2">
      <c r="A129" s="17" t="s">
        <v>286</v>
      </c>
      <c r="B129" s="59" t="s">
        <v>283</v>
      </c>
      <c r="C129" s="59" t="s">
        <v>283</v>
      </c>
      <c r="D129" s="32">
        <v>0.246177854170436</v>
      </c>
      <c r="E129" s="32">
        <v>0.246177854170436</v>
      </c>
      <c r="G129" s="32">
        <v>0.22140531189579701</v>
      </c>
      <c r="H129" s="32">
        <v>0.182575748288896</v>
      </c>
      <c r="I129" s="32">
        <v>0.217276415199672</v>
      </c>
      <c r="J129" s="32">
        <v>0.23741960961299799</v>
      </c>
      <c r="L129" s="32">
        <v>0.23401630028898901</v>
      </c>
      <c r="M129" s="32">
        <v>0.215186634007239</v>
      </c>
      <c r="N129" s="32">
        <v>0.22892084082206801</v>
      </c>
      <c r="O129" s="32">
        <v>0.20200194168256799</v>
      </c>
      <c r="Q129" s="32">
        <v>0.246177854170436</v>
      </c>
      <c r="S129" s="32">
        <v>0.23741960961299799</v>
      </c>
      <c r="U129" s="32">
        <v>0.21218169549312799</v>
      </c>
      <c r="W129" s="32">
        <v>0.219918144611187</v>
      </c>
    </row>
    <row r="130" spans="1:23" ht="10.7" customHeight="1" x14ac:dyDescent="0.2">
      <c r="A130" s="17" t="s">
        <v>287</v>
      </c>
      <c r="B130" s="63" t="s">
        <v>283</v>
      </c>
      <c r="C130" s="63" t="s">
        <v>283</v>
      </c>
      <c r="D130" s="48">
        <v>5.6744165008141799E-2</v>
      </c>
      <c r="E130" s="48">
        <v>5.6744165008141799E-2</v>
      </c>
      <c r="G130" s="48">
        <v>5.4060242189884998E-2</v>
      </c>
      <c r="H130" s="48">
        <v>7.4905506180406603E-2</v>
      </c>
      <c r="I130" s="48">
        <v>7.2462689344597903E-2</v>
      </c>
      <c r="J130" s="48">
        <v>5.1449847681372E-2</v>
      </c>
      <c r="L130" s="48">
        <v>5.7862778842095001E-2</v>
      </c>
      <c r="M130" s="64">
        <v>6.0066537491317198E-2</v>
      </c>
      <c r="N130" s="64">
        <v>6.5015237946393703E-2</v>
      </c>
      <c r="O130" s="64">
        <v>5.1220247062368197E-2</v>
      </c>
      <c r="Q130" s="48">
        <v>5.6744165008141799E-2</v>
      </c>
      <c r="S130" s="64">
        <v>5.3449847681372002E-2</v>
      </c>
      <c r="U130" s="48">
        <v>6.4712646943921606E-2</v>
      </c>
      <c r="W130" s="48">
        <v>5.8258152532676098E-2</v>
      </c>
    </row>
    <row r="131" spans="1:23" ht="10.7" customHeight="1" x14ac:dyDescent="0.2">
      <c r="A131" s="39" t="s">
        <v>111</v>
      </c>
      <c r="B131" s="134" t="s">
        <v>283</v>
      </c>
      <c r="C131" s="134" t="s">
        <v>283</v>
      </c>
      <c r="D131" s="135">
        <v>0.999</v>
      </c>
      <c r="E131" s="135">
        <v>1</v>
      </c>
      <c r="G131" s="135">
        <v>1</v>
      </c>
      <c r="H131" s="135">
        <v>1</v>
      </c>
      <c r="I131" s="135">
        <v>1</v>
      </c>
      <c r="J131" s="135">
        <v>1</v>
      </c>
      <c r="L131" s="135">
        <v>1</v>
      </c>
      <c r="M131" s="136">
        <v>1</v>
      </c>
      <c r="N131" s="136">
        <v>1</v>
      </c>
      <c r="O131" s="136">
        <v>1</v>
      </c>
      <c r="Q131" s="135">
        <v>0.999</v>
      </c>
      <c r="S131" s="136">
        <v>1.0009999999999999</v>
      </c>
      <c r="U131" s="135">
        <v>1</v>
      </c>
      <c r="W131" s="135">
        <v>1</v>
      </c>
    </row>
    <row r="132" spans="1:23" ht="10.7" customHeight="1" x14ac:dyDescent="0.2">
      <c r="A132" s="295" t="s">
        <v>157</v>
      </c>
      <c r="B132" s="295"/>
      <c r="C132" s="295"/>
      <c r="D132" s="295"/>
      <c r="E132" s="295"/>
      <c r="F132" s="295"/>
      <c r="G132" s="295"/>
      <c r="H132" s="295"/>
      <c r="I132" s="295"/>
      <c r="J132" s="295"/>
      <c r="K132" s="295"/>
      <c r="L132" s="295"/>
      <c r="M132" s="295"/>
      <c r="N132" s="295"/>
      <c r="O132" s="295"/>
      <c r="P132" s="295"/>
      <c r="Q132" s="295"/>
      <c r="R132" s="295"/>
      <c r="S132" s="295"/>
      <c r="T132" s="295"/>
      <c r="U132" s="295"/>
      <c r="V132" s="295"/>
      <c r="W132" s="295"/>
    </row>
    <row r="133" spans="1:23" ht="10.7" customHeight="1" x14ac:dyDescent="0.2">
      <c r="A133" s="297" t="s">
        <v>653</v>
      </c>
      <c r="B133" s="297"/>
      <c r="C133" s="297"/>
      <c r="D133" s="297"/>
      <c r="E133" s="297"/>
      <c r="F133" s="297"/>
      <c r="G133" s="297"/>
      <c r="H133" s="297"/>
      <c r="I133" s="297"/>
      <c r="J133" s="297"/>
      <c r="K133" s="219"/>
      <c r="L133" s="219"/>
      <c r="M133" s="219"/>
      <c r="N133" s="219"/>
      <c r="O133" s="219"/>
      <c r="P133" s="219"/>
      <c r="Q133" s="219"/>
      <c r="R133" s="219"/>
      <c r="S133" s="219"/>
      <c r="T133" s="219"/>
      <c r="U133" s="219"/>
      <c r="V133" s="219"/>
      <c r="W133" s="219"/>
    </row>
    <row r="134" spans="1:23" ht="10.7" customHeight="1" x14ac:dyDescent="0.2">
      <c r="A134" s="282" t="s">
        <v>288</v>
      </c>
      <c r="B134" s="296"/>
      <c r="C134" s="296"/>
      <c r="D134" s="296"/>
      <c r="E134" s="296"/>
      <c r="F134" s="296"/>
      <c r="G134" s="296"/>
      <c r="H134" s="296"/>
      <c r="I134" s="296"/>
      <c r="J134" s="296"/>
      <c r="K134" s="296"/>
      <c r="L134" s="296"/>
      <c r="M134" s="296"/>
      <c r="N134" s="296"/>
      <c r="O134" s="296"/>
      <c r="P134" s="296"/>
      <c r="Q134" s="296"/>
      <c r="R134" s="296"/>
      <c r="S134" s="296"/>
      <c r="T134" s="296"/>
      <c r="U134" s="296"/>
      <c r="V134" s="296"/>
      <c r="W134" s="296"/>
    </row>
    <row r="135" spans="1:23" ht="15" customHeight="1" x14ac:dyDescent="0.2">
      <c r="A135" s="67"/>
    </row>
    <row r="136" spans="1:23" ht="10.7" customHeight="1" x14ac:dyDescent="0.2"/>
    <row r="137" spans="1:23" ht="10.5" customHeight="1" x14ac:dyDescent="0.2"/>
    <row r="138" spans="1:23" ht="10.7" customHeight="1" x14ac:dyDescent="0.2">
      <c r="A138" s="288" t="s">
        <v>256</v>
      </c>
      <c r="B138" s="288"/>
      <c r="C138" s="288"/>
      <c r="D138" s="288"/>
      <c r="E138" s="12"/>
      <c r="F138" s="12"/>
      <c r="G138" s="12"/>
      <c r="H138" s="12"/>
      <c r="I138" s="12"/>
      <c r="J138" s="12"/>
      <c r="K138" s="12"/>
      <c r="L138" s="12"/>
      <c r="M138" s="12"/>
      <c r="N138" s="12"/>
      <c r="O138" s="12"/>
      <c r="P138" s="12"/>
      <c r="Q138" s="12"/>
      <c r="R138" s="12"/>
      <c r="S138" s="12"/>
      <c r="T138" s="12"/>
      <c r="U138" s="12"/>
      <c r="V138" s="12"/>
      <c r="W138" s="12"/>
    </row>
    <row r="139" spans="1:23" ht="10.7" customHeight="1" x14ac:dyDescent="0.2">
      <c r="B139" s="280">
        <v>2021</v>
      </c>
      <c r="C139" s="271"/>
      <c r="D139" s="271"/>
      <c r="E139" s="271"/>
      <c r="G139" s="280">
        <v>2020</v>
      </c>
      <c r="H139" s="271"/>
      <c r="I139" s="271"/>
      <c r="J139" s="271"/>
      <c r="L139" s="280">
        <v>2019</v>
      </c>
      <c r="M139" s="271"/>
      <c r="N139" s="271"/>
      <c r="O139" s="271"/>
      <c r="Q139" s="54">
        <v>2021</v>
      </c>
      <c r="S139" s="54">
        <v>2020</v>
      </c>
      <c r="T139" s="95"/>
      <c r="U139" s="54">
        <v>2020</v>
      </c>
      <c r="W139" s="54">
        <v>2019</v>
      </c>
    </row>
    <row r="140" spans="1:23" ht="10.7" customHeight="1" x14ac:dyDescent="0.2">
      <c r="A140" s="13" t="s">
        <v>75</v>
      </c>
      <c r="B140" s="55" t="s">
        <v>132</v>
      </c>
      <c r="C140" s="55" t="s">
        <v>133</v>
      </c>
      <c r="D140" s="55" t="s">
        <v>134</v>
      </c>
      <c r="E140" s="55" t="s">
        <v>135</v>
      </c>
      <c r="G140" s="55" t="s">
        <v>132</v>
      </c>
      <c r="H140" s="55" t="s">
        <v>133</v>
      </c>
      <c r="I140" s="55" t="s">
        <v>134</v>
      </c>
      <c r="J140" s="55" t="s">
        <v>135</v>
      </c>
      <c r="L140" s="55" t="s">
        <v>132</v>
      </c>
      <c r="M140" s="55" t="s">
        <v>133</v>
      </c>
      <c r="N140" s="55" t="s">
        <v>134</v>
      </c>
      <c r="O140" s="55" t="s">
        <v>135</v>
      </c>
      <c r="Q140" s="55" t="s">
        <v>136</v>
      </c>
      <c r="S140" s="55" t="s">
        <v>136</v>
      </c>
      <c r="U140" s="55" t="s">
        <v>137</v>
      </c>
      <c r="W140" s="55" t="s">
        <v>137</v>
      </c>
    </row>
    <row r="141" spans="1:23" ht="10.7" customHeight="1" x14ac:dyDescent="0.2">
      <c r="A141" s="281" t="s">
        <v>112</v>
      </c>
      <c r="B141" s="281"/>
      <c r="C141" s="281"/>
      <c r="D141" s="281"/>
      <c r="E141" s="281"/>
      <c r="F141" s="281"/>
      <c r="G141" s="281"/>
      <c r="H141" s="281"/>
      <c r="I141" s="281"/>
      <c r="J141" s="281"/>
      <c r="K141" s="43"/>
      <c r="L141" s="43"/>
      <c r="M141" s="43"/>
      <c r="N141" s="43"/>
      <c r="O141" s="43"/>
      <c r="P141" s="43"/>
      <c r="Q141" s="43"/>
      <c r="R141" s="43"/>
      <c r="S141" s="43"/>
      <c r="T141" s="43"/>
      <c r="U141" s="43"/>
      <c r="V141" s="43"/>
      <c r="W141" s="43"/>
    </row>
    <row r="142" spans="1:23" ht="10.7" customHeight="1" x14ac:dyDescent="0.2">
      <c r="A142" s="17" t="s">
        <v>267</v>
      </c>
    </row>
    <row r="143" spans="1:23" ht="10.7" customHeight="1" x14ac:dyDescent="0.2">
      <c r="A143" s="94" t="s">
        <v>95</v>
      </c>
      <c r="B143" s="18">
        <v>0</v>
      </c>
      <c r="C143" s="18">
        <v>0</v>
      </c>
      <c r="D143" s="18">
        <v>0</v>
      </c>
      <c r="E143" s="18">
        <v>52237800000</v>
      </c>
      <c r="G143" s="18">
        <v>53661500000</v>
      </c>
      <c r="H143" s="18">
        <v>52705800000</v>
      </c>
      <c r="I143" s="18">
        <v>51499500000</v>
      </c>
      <c r="J143" s="18">
        <v>47811400000</v>
      </c>
      <c r="L143" s="18">
        <v>45279600000</v>
      </c>
      <c r="M143" s="18">
        <v>45458800000</v>
      </c>
      <c r="N143" s="18">
        <v>43432100000</v>
      </c>
      <c r="O143" s="18">
        <v>42530900000</v>
      </c>
      <c r="Q143" s="18">
        <v>52237800000</v>
      </c>
      <c r="S143" s="18">
        <v>47811400000</v>
      </c>
      <c r="U143" s="18">
        <v>53661500000</v>
      </c>
      <c r="W143" s="18">
        <v>45279600000</v>
      </c>
    </row>
    <row r="144" spans="1:23" ht="10.7" customHeight="1" x14ac:dyDescent="0.2">
      <c r="A144" s="94" t="s">
        <v>96</v>
      </c>
      <c r="B144" s="18">
        <v>0</v>
      </c>
      <c r="C144" s="18">
        <v>0</v>
      </c>
      <c r="D144" s="18">
        <v>0</v>
      </c>
      <c r="E144" s="18">
        <v>33437100000</v>
      </c>
      <c r="G144" s="18">
        <v>32804000000</v>
      </c>
      <c r="H144" s="18">
        <v>30119000000</v>
      </c>
      <c r="I144" s="18">
        <v>28504800000</v>
      </c>
      <c r="J144" s="18">
        <v>25460100000</v>
      </c>
      <c r="L144" s="18">
        <v>27867900000</v>
      </c>
      <c r="M144" s="18">
        <v>26976400000</v>
      </c>
      <c r="N144" s="18">
        <v>26388700000</v>
      </c>
      <c r="O144" s="18">
        <v>25759500000</v>
      </c>
      <c r="Q144" s="18">
        <v>33437100000</v>
      </c>
      <c r="S144" s="18">
        <v>25460100000</v>
      </c>
      <c r="U144" s="18">
        <v>32804000000</v>
      </c>
      <c r="W144" s="18">
        <v>27867900000</v>
      </c>
    </row>
    <row r="145" spans="1:23" ht="10.7" customHeight="1" x14ac:dyDescent="0.2">
      <c r="A145" s="94" t="s">
        <v>97</v>
      </c>
      <c r="B145" s="18">
        <v>0</v>
      </c>
      <c r="C145" s="18">
        <v>0</v>
      </c>
      <c r="D145" s="18">
        <v>0</v>
      </c>
      <c r="E145" s="18">
        <v>12030700000</v>
      </c>
      <c r="G145" s="18">
        <v>11393100000</v>
      </c>
      <c r="H145" s="18">
        <v>10518000000</v>
      </c>
      <c r="I145" s="18">
        <v>10048700000</v>
      </c>
      <c r="J145" s="18">
        <v>9908700000</v>
      </c>
      <c r="L145" s="18">
        <v>11594200000</v>
      </c>
      <c r="M145" s="18">
        <v>11360200000</v>
      </c>
      <c r="N145" s="18">
        <v>11431000000</v>
      </c>
      <c r="O145" s="18">
        <v>11467000000</v>
      </c>
      <c r="Q145" s="18">
        <v>12030700000</v>
      </c>
      <c r="S145" s="18">
        <v>9908700000</v>
      </c>
      <c r="U145" s="18">
        <v>11393100000</v>
      </c>
      <c r="W145" s="18">
        <v>11594200000</v>
      </c>
    </row>
    <row r="146" spans="1:23" ht="10.7" customHeight="1" x14ac:dyDescent="0.2">
      <c r="A146" s="28" t="s">
        <v>289</v>
      </c>
      <c r="B146" s="21">
        <v>0</v>
      </c>
      <c r="C146" s="21">
        <v>0</v>
      </c>
      <c r="D146" s="21">
        <v>0</v>
      </c>
      <c r="E146" s="21">
        <v>3913400000</v>
      </c>
      <c r="G146" s="21">
        <v>3797300000</v>
      </c>
      <c r="H146" s="21">
        <v>3731700000</v>
      </c>
      <c r="I146" s="21">
        <v>5287300000</v>
      </c>
      <c r="J146" s="21">
        <v>13893100000</v>
      </c>
      <c r="L146" s="21">
        <v>15500100000</v>
      </c>
      <c r="M146" s="21">
        <v>15666600000</v>
      </c>
      <c r="N146" s="21">
        <v>15421800000</v>
      </c>
      <c r="O146" s="21">
        <v>15199000000</v>
      </c>
      <c r="Q146" s="21">
        <v>3913400000</v>
      </c>
      <c r="S146" s="21">
        <v>13893100000</v>
      </c>
      <c r="U146" s="21">
        <v>3797300000</v>
      </c>
      <c r="W146" s="21">
        <v>15500100000</v>
      </c>
    </row>
    <row r="147" spans="1:23" ht="10.7" customHeight="1" x14ac:dyDescent="0.2">
      <c r="A147" s="94" t="s">
        <v>111</v>
      </c>
      <c r="B147" s="57">
        <v>0</v>
      </c>
      <c r="C147" s="57">
        <v>0</v>
      </c>
      <c r="D147" s="57">
        <v>0</v>
      </c>
      <c r="E147" s="57">
        <v>101619000000</v>
      </c>
      <c r="G147" s="57">
        <v>101655900000</v>
      </c>
      <c r="H147" s="57">
        <v>97074500000</v>
      </c>
      <c r="I147" s="57">
        <v>95340300000</v>
      </c>
      <c r="J147" s="57">
        <v>97073300000</v>
      </c>
      <c r="L147" s="57">
        <v>100241800000</v>
      </c>
      <c r="M147" s="57">
        <v>99462000000</v>
      </c>
      <c r="N147" s="57">
        <v>96673600000</v>
      </c>
      <c r="O147" s="57">
        <v>94956400000</v>
      </c>
      <c r="Q147" s="57">
        <v>101619000000</v>
      </c>
      <c r="S147" s="57">
        <v>97073300000</v>
      </c>
      <c r="U147" s="57">
        <v>101655900000</v>
      </c>
      <c r="W147" s="57">
        <v>100241800000</v>
      </c>
    </row>
    <row r="148" spans="1:23" ht="10.7" customHeight="1" x14ac:dyDescent="0.2">
      <c r="A148" s="17" t="s">
        <v>290</v>
      </c>
      <c r="B148" s="21">
        <v>0</v>
      </c>
      <c r="C148" s="21">
        <v>0</v>
      </c>
      <c r="D148" s="21">
        <v>0</v>
      </c>
      <c r="E148" s="21">
        <v>99647200000</v>
      </c>
      <c r="G148" s="21">
        <v>95830100000</v>
      </c>
      <c r="H148" s="21">
        <v>88745400000</v>
      </c>
      <c r="I148" s="21">
        <v>85682600000</v>
      </c>
      <c r="J148" s="21">
        <v>78653600000</v>
      </c>
      <c r="L148" s="21">
        <v>89245800000</v>
      </c>
      <c r="M148" s="21">
        <v>87592000000</v>
      </c>
      <c r="N148" s="21">
        <v>87566700000</v>
      </c>
      <c r="O148" s="21">
        <v>86114100000</v>
      </c>
      <c r="Q148" s="21">
        <v>99647200000</v>
      </c>
      <c r="S148" s="21">
        <v>78653600000</v>
      </c>
      <c r="U148" s="21">
        <v>95830100000</v>
      </c>
      <c r="W148" s="21">
        <v>89245800000</v>
      </c>
    </row>
    <row r="149" spans="1:23" ht="10.7" customHeight="1" x14ac:dyDescent="0.2">
      <c r="A149" s="58" t="s">
        <v>111</v>
      </c>
      <c r="B149" s="24">
        <v>0</v>
      </c>
      <c r="C149" s="24">
        <v>0</v>
      </c>
      <c r="D149" s="24">
        <v>0</v>
      </c>
      <c r="E149" s="24">
        <v>201266200000</v>
      </c>
      <c r="G149" s="24">
        <v>197486000000</v>
      </c>
      <c r="H149" s="24">
        <v>185819900000</v>
      </c>
      <c r="I149" s="24">
        <v>181022900000</v>
      </c>
      <c r="J149" s="24">
        <v>175726900000</v>
      </c>
      <c r="L149" s="24">
        <v>189487600000</v>
      </c>
      <c r="M149" s="24">
        <v>187054000000</v>
      </c>
      <c r="N149" s="24">
        <v>184240300000</v>
      </c>
      <c r="O149" s="24">
        <v>181070500000</v>
      </c>
      <c r="Q149" s="24">
        <v>201266200000</v>
      </c>
      <c r="S149" s="24">
        <v>175726900000</v>
      </c>
      <c r="U149" s="24">
        <v>197486000000</v>
      </c>
      <c r="W149" s="24">
        <v>189487600000</v>
      </c>
    </row>
    <row r="150" spans="1:23" ht="10.7" customHeight="1" x14ac:dyDescent="0.2">
      <c r="B150" s="68"/>
      <c r="C150" s="68"/>
      <c r="D150" s="68"/>
      <c r="E150" s="68"/>
      <c r="G150" s="68"/>
      <c r="H150" s="68"/>
      <c r="I150" s="68"/>
      <c r="J150" s="68"/>
      <c r="L150" s="68"/>
      <c r="M150" s="68"/>
      <c r="N150" s="68"/>
      <c r="O150" s="68"/>
      <c r="Q150" s="68"/>
      <c r="S150" s="68"/>
      <c r="U150" s="68"/>
      <c r="W150" s="68"/>
    </row>
    <row r="151" spans="1:23" ht="10.7" customHeight="1" x14ac:dyDescent="0.2">
      <c r="A151" s="16" t="s">
        <v>291</v>
      </c>
      <c r="B151" s="43"/>
      <c r="C151" s="43"/>
      <c r="D151" s="43"/>
      <c r="E151" s="43"/>
      <c r="F151" s="43"/>
      <c r="G151" s="43"/>
      <c r="H151" s="43"/>
      <c r="I151" s="43"/>
      <c r="J151" s="43"/>
      <c r="K151" s="43"/>
      <c r="L151" s="43"/>
      <c r="M151" s="43"/>
      <c r="N151" s="43"/>
      <c r="O151" s="43"/>
      <c r="P151" s="43"/>
      <c r="Q151" s="43"/>
      <c r="R151" s="43"/>
      <c r="S151" s="43"/>
      <c r="T151" s="43"/>
      <c r="U151" s="43"/>
      <c r="V151" s="43"/>
      <c r="W151" s="43"/>
    </row>
    <row r="152" spans="1:23" ht="10.7" customHeight="1" x14ac:dyDescent="0.2">
      <c r="A152" s="212" t="s">
        <v>292</v>
      </c>
      <c r="B152" s="212"/>
      <c r="C152" s="212"/>
      <c r="D152" s="212"/>
      <c r="E152" s="213">
        <v>8020</v>
      </c>
      <c r="F152" s="204"/>
      <c r="G152" s="213">
        <v>7794</v>
      </c>
      <c r="H152" s="213">
        <v>7740</v>
      </c>
      <c r="I152" s="213">
        <v>7613</v>
      </c>
      <c r="J152" s="213">
        <v>7495</v>
      </c>
      <c r="K152" s="204"/>
      <c r="L152" s="213">
        <v>7018</v>
      </c>
      <c r="M152" s="213">
        <v>6904</v>
      </c>
      <c r="N152" s="213">
        <v>6873</v>
      </c>
      <c r="O152" s="213">
        <v>6917</v>
      </c>
      <c r="P152" s="204"/>
      <c r="Q152" s="213">
        <v>7794</v>
      </c>
      <c r="R152" s="204"/>
      <c r="S152" s="213">
        <v>6904</v>
      </c>
      <c r="T152" s="204"/>
      <c r="U152" s="213">
        <v>7794</v>
      </c>
      <c r="V152" s="204"/>
      <c r="W152" s="213">
        <v>7018</v>
      </c>
    </row>
    <row r="153" spans="1:23" ht="10.7" hidden="1" customHeight="1" x14ac:dyDescent="0.2">
      <c r="A153" s="210" t="s">
        <v>293</v>
      </c>
      <c r="B153" s="211">
        <v>1973</v>
      </c>
      <c r="C153" s="211">
        <v>2220</v>
      </c>
      <c r="D153" s="211">
        <v>2125</v>
      </c>
      <c r="E153" s="211">
        <v>2189</v>
      </c>
      <c r="F153" s="205"/>
      <c r="G153" s="211">
        <v>2233</v>
      </c>
      <c r="H153" s="211">
        <v>2173</v>
      </c>
      <c r="I153" s="211">
        <v>2139</v>
      </c>
      <c r="J153" s="211">
        <v>2200</v>
      </c>
      <c r="K153" s="205"/>
      <c r="L153" s="211">
        <v>2270</v>
      </c>
      <c r="M153" s="211">
        <v>2203</v>
      </c>
      <c r="N153" s="211">
        <v>2229</v>
      </c>
      <c r="O153" s="211">
        <v>2223</v>
      </c>
      <c r="P153" s="205"/>
      <c r="Q153" s="211">
        <v>1973</v>
      </c>
      <c r="R153" s="205"/>
      <c r="S153" s="211">
        <v>2173</v>
      </c>
      <c r="T153" s="205"/>
      <c r="U153" s="211">
        <v>2233</v>
      </c>
      <c r="V153" s="205"/>
      <c r="W153" s="211">
        <v>2270</v>
      </c>
    </row>
    <row r="154" spans="1:23" ht="10.7" customHeight="1" x14ac:dyDescent="0.2">
      <c r="A154" s="277" t="s">
        <v>294</v>
      </c>
      <c r="B154" s="277"/>
      <c r="C154" s="277"/>
      <c r="D154" s="277"/>
      <c r="E154" s="277"/>
      <c r="F154" s="277"/>
      <c r="G154" s="277"/>
      <c r="H154" s="277"/>
      <c r="I154" s="277"/>
      <c r="J154" s="277"/>
      <c r="K154" s="277"/>
      <c r="L154" s="277"/>
      <c r="M154" s="277"/>
      <c r="N154" s="277"/>
      <c r="O154" s="277"/>
      <c r="P154" s="277"/>
      <c r="Q154" s="277"/>
      <c r="R154" s="277"/>
      <c r="S154" s="277"/>
      <c r="T154" s="277"/>
      <c r="U154" s="277"/>
      <c r="V154" s="277"/>
      <c r="W154" s="277"/>
    </row>
    <row r="155" spans="1:23" ht="10.7" customHeight="1" x14ac:dyDescent="0.2">
      <c r="A155" s="277" t="s">
        <v>651</v>
      </c>
      <c r="B155" s="277"/>
      <c r="C155" s="277"/>
      <c r="D155" s="277"/>
      <c r="E155" s="277"/>
      <c r="F155" s="277"/>
      <c r="G155" s="277"/>
      <c r="H155" s="277"/>
      <c r="I155" s="277"/>
      <c r="J155" s="277"/>
      <c r="K155" s="277"/>
      <c r="L155" s="277"/>
      <c r="M155" s="277"/>
      <c r="N155" s="277"/>
      <c r="O155" s="277"/>
      <c r="P155" s="277"/>
      <c r="Q155" s="277"/>
      <c r="R155" s="277"/>
      <c r="S155" s="277"/>
      <c r="T155" s="277"/>
      <c r="U155" s="277"/>
      <c r="V155" s="277"/>
      <c r="W155" s="277"/>
    </row>
    <row r="156" spans="1:23" ht="10.7" customHeight="1" x14ac:dyDescent="0.2">
      <c r="A156" s="282"/>
      <c r="B156" s="271"/>
      <c r="C156" s="271"/>
      <c r="D156" s="271"/>
      <c r="E156" s="271"/>
      <c r="F156" s="271"/>
      <c r="G156" s="271"/>
      <c r="H156" s="271"/>
      <c r="I156" s="271"/>
      <c r="J156" s="271"/>
      <c r="K156" s="271"/>
      <c r="L156" s="271"/>
      <c r="M156" s="271"/>
      <c r="N156" s="271"/>
      <c r="O156" s="271"/>
      <c r="P156" s="271"/>
      <c r="Q156" s="271"/>
      <c r="R156" s="271"/>
      <c r="S156" s="271"/>
      <c r="T156" s="271"/>
      <c r="U156" s="271"/>
      <c r="V156" s="271"/>
      <c r="W156" s="271"/>
    </row>
  </sheetData>
  <mergeCells count="38">
    <mergeCell ref="A16:C16"/>
    <mergeCell ref="Q1:T1"/>
    <mergeCell ref="A55:D55"/>
    <mergeCell ref="B56:E56"/>
    <mergeCell ref="G56:J56"/>
    <mergeCell ref="A51:W51"/>
    <mergeCell ref="A50:W50"/>
    <mergeCell ref="A49:W49"/>
    <mergeCell ref="L56:O56"/>
    <mergeCell ref="A1:D1"/>
    <mergeCell ref="B2:E2"/>
    <mergeCell ref="E1:H1"/>
    <mergeCell ref="G2:J2"/>
    <mergeCell ref="I1:L1"/>
    <mergeCell ref="L2:O2"/>
    <mergeCell ref="M1:P1"/>
    <mergeCell ref="A59:C59"/>
    <mergeCell ref="A65:C65"/>
    <mergeCell ref="A70:C70"/>
    <mergeCell ref="L96:O96"/>
    <mergeCell ref="A93:W93"/>
    <mergeCell ref="A92:W92"/>
    <mergeCell ref="G96:J96"/>
    <mergeCell ref="B96:E96"/>
    <mergeCell ref="A95:D95"/>
    <mergeCell ref="A141:J141"/>
    <mergeCell ref="A156:W156"/>
    <mergeCell ref="A155:W155"/>
    <mergeCell ref="A154:W154"/>
    <mergeCell ref="A116:I116"/>
    <mergeCell ref="A125:L125"/>
    <mergeCell ref="L139:O139"/>
    <mergeCell ref="A132:W132"/>
    <mergeCell ref="A134:W134"/>
    <mergeCell ref="A138:D138"/>
    <mergeCell ref="B139:E139"/>
    <mergeCell ref="G139:J139"/>
    <mergeCell ref="A133:J133"/>
  </mergeCells>
  <pageMargins left="0.75" right="0.75" top="1" bottom="1" header="0.5" footer="0.5"/>
  <pageSetup scale="82" orientation="portrait" r:id="rId1"/>
  <rowBreaks count="3" manualBreakCount="3">
    <brk id="52" max="16383" man="1"/>
    <brk id="93" max="16383" man="1"/>
    <brk id="137" max="2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40"/>
  <sheetViews>
    <sheetView showRuler="0" topLeftCell="A115" zoomScale="120" zoomScaleNormal="120" workbookViewId="0">
      <selection activeCell="A57" sqref="A57:XFD57"/>
    </sheetView>
  </sheetViews>
  <sheetFormatPr baseColWidth="10" defaultColWidth="13.140625" defaultRowHeight="12.75" x14ac:dyDescent="0.2"/>
  <cols>
    <col min="1" max="1" width="42.140625" customWidth="1"/>
    <col min="2" max="4" width="8.5703125" hidden="1" customWidth="1"/>
    <col min="5" max="5" width="8.5703125" customWidth="1"/>
    <col min="6" max="6" width="0.28515625" customWidth="1"/>
    <col min="7" max="10" width="8.5703125" customWidth="1"/>
    <col min="11" max="11" width="0.28515625" customWidth="1"/>
    <col min="12" max="15" width="8.5703125" customWidth="1"/>
  </cols>
  <sheetData>
    <row r="1" spans="1:15" ht="10.7" customHeight="1" x14ac:dyDescent="0.2">
      <c r="A1" s="12" t="s">
        <v>295</v>
      </c>
      <c r="B1" s="12"/>
      <c r="C1" s="12"/>
      <c r="D1" s="12"/>
      <c r="E1" s="12"/>
      <c r="F1" s="12"/>
      <c r="G1" s="12"/>
      <c r="H1" s="12"/>
      <c r="I1" s="12"/>
      <c r="J1" s="12"/>
      <c r="K1" s="12"/>
      <c r="L1" s="12"/>
      <c r="M1" s="12"/>
      <c r="N1" s="12"/>
      <c r="O1" s="12"/>
    </row>
    <row r="2" spans="1:15" ht="10.7" customHeight="1" x14ac:dyDescent="0.2">
      <c r="B2" s="280">
        <f>Profitability!$B$2</f>
        <v>2021</v>
      </c>
      <c r="C2" s="271"/>
      <c r="D2" s="271"/>
      <c r="E2" s="271"/>
      <c r="G2" s="280">
        <f>Profitability!$G$2</f>
        <v>2020</v>
      </c>
      <c r="H2" s="271"/>
      <c r="I2" s="271"/>
      <c r="J2" s="271"/>
      <c r="L2" s="280">
        <f>Profitability!$L$2</f>
        <v>2019</v>
      </c>
      <c r="M2" s="271"/>
      <c r="N2" s="271"/>
      <c r="O2" s="271"/>
    </row>
    <row r="3" spans="1:15" ht="10.7" customHeight="1" x14ac:dyDescent="0.2">
      <c r="A3" s="13" t="s">
        <v>75</v>
      </c>
      <c r="B3" s="55" t="str">
        <f>Profitability!$B$3</f>
        <v>Q4</v>
      </c>
      <c r="C3" s="55" t="str">
        <f>Profitability!$C$3</f>
        <v>Q3</v>
      </c>
      <c r="D3" s="55" t="str">
        <f>Profitability!$D$3</f>
        <v>Q2</v>
      </c>
      <c r="E3" s="55" t="str">
        <f>Profitability!$E$3</f>
        <v>Q1</v>
      </c>
      <c r="G3" s="55" t="s">
        <v>132</v>
      </c>
      <c r="H3" s="55" t="s">
        <v>133</v>
      </c>
      <c r="I3" s="55" t="s">
        <v>134</v>
      </c>
      <c r="J3" s="55" t="s">
        <v>135</v>
      </c>
      <c r="L3" s="55" t="s">
        <v>132</v>
      </c>
      <c r="M3" s="55" t="s">
        <v>133</v>
      </c>
      <c r="N3" s="55" t="s">
        <v>134</v>
      </c>
      <c r="O3" s="55" t="s">
        <v>135</v>
      </c>
    </row>
    <row r="4" spans="1:15" ht="10.7" customHeight="1" x14ac:dyDescent="0.2">
      <c r="A4" s="16" t="s">
        <v>296</v>
      </c>
      <c r="B4" s="43"/>
      <c r="C4" s="43"/>
      <c r="D4" s="43"/>
      <c r="E4" s="43"/>
      <c r="F4" s="43"/>
      <c r="G4" s="43"/>
      <c r="H4" s="43"/>
      <c r="I4" s="43"/>
      <c r="J4" s="43"/>
      <c r="K4" s="43"/>
      <c r="L4" s="43"/>
      <c r="M4" s="43"/>
      <c r="N4" s="43"/>
      <c r="O4" s="43"/>
    </row>
    <row r="5" spans="1:15" ht="10.7" customHeight="1" x14ac:dyDescent="0.2">
      <c r="A5" s="17" t="s">
        <v>297</v>
      </c>
      <c r="B5" s="58"/>
      <c r="C5" s="58"/>
      <c r="D5" s="58"/>
      <c r="E5" s="18">
        <v>42498800000</v>
      </c>
      <c r="G5" s="18">
        <v>45147100000</v>
      </c>
      <c r="H5" s="18">
        <v>44687000000</v>
      </c>
      <c r="I5" s="18">
        <v>43308000000</v>
      </c>
      <c r="J5" s="18">
        <v>41561200000</v>
      </c>
      <c r="L5" s="18">
        <v>39919200000</v>
      </c>
      <c r="M5" s="18">
        <v>39856800000</v>
      </c>
      <c r="N5" s="18">
        <v>37987900000</v>
      </c>
      <c r="O5" s="18">
        <v>36572600000</v>
      </c>
    </row>
    <row r="6" spans="1:15" ht="10.7" customHeight="1" x14ac:dyDescent="0.2">
      <c r="A6" s="17" t="s">
        <v>298</v>
      </c>
    </row>
    <row r="7" spans="1:15" ht="10.7" customHeight="1" x14ac:dyDescent="0.2">
      <c r="A7" s="28" t="s">
        <v>299</v>
      </c>
      <c r="B7" s="59"/>
      <c r="C7" s="59"/>
      <c r="D7" s="59"/>
      <c r="E7" s="32">
        <v>0.64300000000000002</v>
      </c>
      <c r="G7" s="32">
        <v>0.66900000000000004</v>
      </c>
      <c r="H7" s="32">
        <v>0.67500000000000004</v>
      </c>
      <c r="I7" s="32">
        <v>0.67400000000000004</v>
      </c>
      <c r="J7" s="32">
        <v>0.65</v>
      </c>
      <c r="L7" s="32">
        <v>0.63900000000000001</v>
      </c>
      <c r="M7" s="32">
        <v>0.64500000000000002</v>
      </c>
      <c r="N7" s="32">
        <v>0.65100000000000002</v>
      </c>
      <c r="O7" s="32">
        <v>0.63300000000000001</v>
      </c>
    </row>
    <row r="8" spans="1:15" ht="10.7" customHeight="1" x14ac:dyDescent="0.2">
      <c r="A8" s="28" t="s">
        <v>300</v>
      </c>
      <c r="B8" s="59"/>
      <c r="C8" s="59"/>
      <c r="D8" s="59"/>
      <c r="E8" s="32">
        <v>0.01</v>
      </c>
      <c r="G8" s="32">
        <v>1.0999999999999999E-2</v>
      </c>
      <c r="H8" s="32">
        <v>1.2E-2</v>
      </c>
      <c r="I8" s="18">
        <v>0</v>
      </c>
      <c r="J8" s="18">
        <v>0</v>
      </c>
      <c r="L8" s="18">
        <v>0</v>
      </c>
      <c r="M8" s="18">
        <v>0</v>
      </c>
      <c r="N8" s="18">
        <v>0</v>
      </c>
      <c r="O8" s="18">
        <v>0</v>
      </c>
    </row>
    <row r="9" spans="1:15" ht="10.7" customHeight="1" x14ac:dyDescent="0.2">
      <c r="A9" s="28" t="s">
        <v>301</v>
      </c>
      <c r="B9" s="59"/>
      <c r="C9" s="59"/>
      <c r="D9" s="59"/>
      <c r="E9" s="32">
        <v>0.17399999999999999</v>
      </c>
      <c r="G9" s="32">
        <v>0.16300000000000001</v>
      </c>
      <c r="H9" s="32">
        <v>0.157</v>
      </c>
      <c r="I9" s="32">
        <v>0.183</v>
      </c>
      <c r="J9" s="32">
        <v>0.20300000000000001</v>
      </c>
      <c r="L9" s="32">
        <v>0.191</v>
      </c>
      <c r="M9" s="32">
        <v>0.189</v>
      </c>
      <c r="N9" s="32">
        <v>0.192</v>
      </c>
      <c r="O9" s="32">
        <v>0.19500000000000001</v>
      </c>
    </row>
    <row r="10" spans="1:15" ht="10.7" customHeight="1" x14ac:dyDescent="0.2">
      <c r="A10" s="28" t="s">
        <v>302</v>
      </c>
      <c r="B10" s="59"/>
      <c r="C10" s="59"/>
      <c r="D10" s="59"/>
      <c r="E10" s="32">
        <v>0.11899999999999999</v>
      </c>
      <c r="G10" s="32">
        <v>0.105</v>
      </c>
      <c r="H10" s="32">
        <v>0.10100000000000001</v>
      </c>
      <c r="I10" s="32">
        <v>8.6999999999999994E-2</v>
      </c>
      <c r="J10" s="32">
        <v>8.7999999999999995E-2</v>
      </c>
      <c r="L10" s="32">
        <v>0.107</v>
      </c>
      <c r="M10" s="32">
        <v>0.111</v>
      </c>
      <c r="N10" s="32">
        <v>0.10100000000000001</v>
      </c>
      <c r="O10" s="32">
        <v>0.11600000000000001</v>
      </c>
    </row>
    <row r="11" spans="1:15" ht="10.7" customHeight="1" x14ac:dyDescent="0.2">
      <c r="A11" s="28" t="s">
        <v>303</v>
      </c>
      <c r="B11" s="59"/>
      <c r="C11" s="59"/>
      <c r="D11" s="59"/>
      <c r="E11" s="32">
        <v>4.3999999999999997E-2</v>
      </c>
      <c r="G11" s="32">
        <v>4.2000000000000003E-2</v>
      </c>
      <c r="H11" s="32">
        <v>4.4999999999999998E-2</v>
      </c>
      <c r="I11" s="32">
        <v>4.5999999999999999E-2</v>
      </c>
      <c r="J11" s="32">
        <v>4.9000000000000002E-2</v>
      </c>
      <c r="L11" s="32">
        <v>5.1999999999999998E-2</v>
      </c>
      <c r="M11" s="32">
        <v>4.4999999999999998E-2</v>
      </c>
      <c r="N11" s="32">
        <v>4.5999999999999999E-2</v>
      </c>
      <c r="O11" s="32">
        <v>4.7E-2</v>
      </c>
    </row>
    <row r="12" spans="1:15" ht="10.7" customHeight="1" x14ac:dyDescent="0.2">
      <c r="A12" s="28" t="s">
        <v>247</v>
      </c>
      <c r="B12" s="63"/>
      <c r="C12" s="63"/>
      <c r="D12" s="63"/>
      <c r="E12" s="48">
        <v>0.01</v>
      </c>
      <c r="G12" s="48">
        <v>0.01</v>
      </c>
      <c r="H12" s="48">
        <v>0.01</v>
      </c>
      <c r="I12" s="48">
        <v>0.01</v>
      </c>
      <c r="J12" s="48">
        <v>0.01</v>
      </c>
      <c r="L12" s="48">
        <v>1.0999999999999999E-2</v>
      </c>
      <c r="M12" s="48">
        <v>0.01</v>
      </c>
      <c r="N12" s="48">
        <v>0.01</v>
      </c>
      <c r="O12" s="48">
        <v>8.9999999999999993E-3</v>
      </c>
    </row>
    <row r="13" spans="1:15" ht="10.7" customHeight="1" x14ac:dyDescent="0.2">
      <c r="A13" s="28" t="s">
        <v>111</v>
      </c>
      <c r="B13" s="124"/>
      <c r="C13" s="124"/>
      <c r="D13" s="124"/>
      <c r="E13" s="139">
        <v>1</v>
      </c>
      <c r="G13" s="139">
        <v>1</v>
      </c>
      <c r="H13" s="139">
        <v>1</v>
      </c>
      <c r="I13" s="139">
        <v>1</v>
      </c>
      <c r="J13" s="139">
        <v>1</v>
      </c>
      <c r="L13" s="139">
        <v>1</v>
      </c>
      <c r="M13" s="139">
        <v>1</v>
      </c>
      <c r="N13" s="139">
        <v>1</v>
      </c>
      <c r="O13" s="139">
        <v>1</v>
      </c>
    </row>
    <row r="14" spans="1:15" ht="10.7" customHeight="1" x14ac:dyDescent="0.2">
      <c r="A14" s="17" t="s">
        <v>304</v>
      </c>
      <c r="E14" s="17"/>
    </row>
    <row r="15" spans="1:15" ht="10.7" customHeight="1" x14ac:dyDescent="0.2">
      <c r="A15" s="28" t="s">
        <v>124</v>
      </c>
      <c r="B15" s="59"/>
      <c r="C15" s="59"/>
      <c r="D15" s="59"/>
      <c r="E15" s="32">
        <v>0.71899999999999997</v>
      </c>
      <c r="G15" s="32">
        <v>0.71099999999999997</v>
      </c>
      <c r="H15" s="32">
        <v>0.72199999999999998</v>
      </c>
      <c r="I15" s="32">
        <v>0.69099999999999995</v>
      </c>
      <c r="J15" s="32">
        <v>0.66700000000000004</v>
      </c>
      <c r="L15" s="32">
        <v>0.68799999999999994</v>
      </c>
      <c r="M15" s="32">
        <v>0.69599999999999995</v>
      </c>
      <c r="N15" s="32">
        <v>0.69099999999999995</v>
      </c>
      <c r="O15" s="32">
        <v>0.69</v>
      </c>
    </row>
    <row r="16" spans="1:15" ht="10.7" customHeight="1" x14ac:dyDescent="0.2">
      <c r="A16" s="28" t="s">
        <v>305</v>
      </c>
      <c r="B16" s="59"/>
      <c r="C16" s="59"/>
      <c r="D16" s="59"/>
      <c r="E16" s="32">
        <v>6.8000000000000005E-2</v>
      </c>
      <c r="G16" s="32">
        <v>6.2E-2</v>
      </c>
      <c r="H16" s="32">
        <v>5.8999999999999997E-2</v>
      </c>
      <c r="I16" s="32">
        <v>8.6999999999999994E-2</v>
      </c>
      <c r="J16" s="32">
        <v>9.1999999999999998E-2</v>
      </c>
      <c r="L16" s="32">
        <v>9.7000000000000003E-2</v>
      </c>
      <c r="M16" s="32">
        <v>9.7000000000000003E-2</v>
      </c>
      <c r="N16" s="32">
        <v>0.1</v>
      </c>
      <c r="O16" s="32">
        <v>0.1</v>
      </c>
    </row>
    <row r="17" spans="1:15" ht="10.7" customHeight="1" x14ac:dyDescent="0.2">
      <c r="A17" s="28" t="s">
        <v>306</v>
      </c>
      <c r="B17" s="59"/>
      <c r="C17" s="59"/>
      <c r="D17" s="59"/>
      <c r="E17" s="32">
        <v>8.2000000000000003E-2</v>
      </c>
      <c r="G17" s="32">
        <v>7.2999999999999995E-2</v>
      </c>
      <c r="H17" s="32">
        <v>7.0000000000000007E-2</v>
      </c>
      <c r="I17" s="32">
        <v>6.8000000000000005E-2</v>
      </c>
      <c r="J17" s="32">
        <v>6.6000000000000003E-2</v>
      </c>
      <c r="L17" s="32">
        <v>7.5999999999999998E-2</v>
      </c>
      <c r="M17" s="32">
        <v>7.2999999999999995E-2</v>
      </c>
      <c r="N17" s="32">
        <v>7.3999999999999996E-2</v>
      </c>
      <c r="O17" s="32">
        <v>8.5000000000000006E-2</v>
      </c>
    </row>
    <row r="18" spans="1:15" ht="10.7" customHeight="1" x14ac:dyDescent="0.2">
      <c r="A18" s="28" t="s">
        <v>307</v>
      </c>
      <c r="B18" s="59"/>
      <c r="C18" s="59"/>
      <c r="D18" s="59"/>
      <c r="E18" s="32">
        <v>4.3999999999999997E-2</v>
      </c>
      <c r="G18" s="32">
        <v>4.2000000000000003E-2</v>
      </c>
      <c r="H18" s="32">
        <v>4.4999999999999998E-2</v>
      </c>
      <c r="I18" s="32">
        <v>4.5999999999999999E-2</v>
      </c>
      <c r="J18" s="32">
        <v>4.9000000000000002E-2</v>
      </c>
      <c r="L18" s="32">
        <v>5.1999999999999998E-2</v>
      </c>
      <c r="M18" s="32">
        <v>4.4999999999999998E-2</v>
      </c>
      <c r="N18" s="32">
        <v>4.5999999999999999E-2</v>
      </c>
      <c r="O18" s="32">
        <v>4.7E-2</v>
      </c>
    </row>
    <row r="19" spans="1:15" ht="10.7" customHeight="1" x14ac:dyDescent="0.2">
      <c r="A19" s="28" t="s">
        <v>308</v>
      </c>
      <c r="B19" s="59"/>
      <c r="C19" s="59"/>
      <c r="D19" s="59"/>
      <c r="E19" s="32">
        <v>2.1999999999999999E-2</v>
      </c>
      <c r="G19" s="32">
        <v>0.02</v>
      </c>
      <c r="H19" s="32">
        <v>0.02</v>
      </c>
      <c r="I19" s="32">
        <v>2.1999999999999999E-2</v>
      </c>
      <c r="J19" s="32">
        <v>2.1999999999999999E-2</v>
      </c>
      <c r="L19" s="32">
        <v>2.3E-2</v>
      </c>
      <c r="M19" s="32">
        <v>2.3E-2</v>
      </c>
      <c r="N19" s="32">
        <v>2.4E-2</v>
      </c>
      <c r="O19" s="32">
        <v>2.5999999999999999E-2</v>
      </c>
    </row>
    <row r="20" spans="1:15" ht="10.7" customHeight="1" x14ac:dyDescent="0.2">
      <c r="A20" s="28" t="s">
        <v>309</v>
      </c>
      <c r="B20" s="59"/>
      <c r="C20" s="59"/>
      <c r="D20" s="59"/>
      <c r="E20" s="32">
        <v>3.2000000000000001E-2</v>
      </c>
      <c r="G20" s="32">
        <v>4.2999999999999997E-2</v>
      </c>
      <c r="H20" s="32">
        <v>0.04</v>
      </c>
      <c r="I20" s="32">
        <v>3.4000000000000002E-2</v>
      </c>
      <c r="J20" s="32">
        <v>7.1999999999999995E-2</v>
      </c>
      <c r="L20" s="32">
        <v>2.8000000000000001E-2</v>
      </c>
      <c r="M20" s="32">
        <v>2.5000000000000001E-2</v>
      </c>
      <c r="N20" s="32">
        <v>2.3E-2</v>
      </c>
      <c r="O20" s="32">
        <v>2.5000000000000001E-2</v>
      </c>
    </row>
    <row r="21" spans="1:15" ht="10.7" customHeight="1" x14ac:dyDescent="0.2">
      <c r="A21" s="28" t="s">
        <v>247</v>
      </c>
      <c r="B21" s="63"/>
      <c r="C21" s="63"/>
      <c r="D21" s="63"/>
      <c r="E21" s="48">
        <v>3.3000000000000002E-2</v>
      </c>
      <c r="G21" s="48">
        <v>4.9000000000000002E-2</v>
      </c>
      <c r="H21" s="48">
        <v>4.3999999999999997E-2</v>
      </c>
      <c r="I21" s="48">
        <v>5.1999999999999998E-2</v>
      </c>
      <c r="J21" s="48">
        <v>3.2000000000000001E-2</v>
      </c>
      <c r="L21" s="48">
        <v>3.5999999999999997E-2</v>
      </c>
      <c r="M21" s="48">
        <v>4.1000000000000002E-2</v>
      </c>
      <c r="N21" s="48">
        <v>4.2000000000000003E-2</v>
      </c>
      <c r="O21" s="48">
        <v>2.7E-2</v>
      </c>
    </row>
    <row r="22" spans="1:15" ht="10.7" customHeight="1" x14ac:dyDescent="0.2">
      <c r="A22" s="28" t="s">
        <v>111</v>
      </c>
      <c r="B22" s="124"/>
      <c r="C22" s="124"/>
      <c r="D22" s="124"/>
      <c r="E22" s="139">
        <v>1</v>
      </c>
      <c r="G22" s="139">
        <v>1</v>
      </c>
      <c r="H22" s="139">
        <v>1</v>
      </c>
      <c r="I22" s="139">
        <v>1</v>
      </c>
      <c r="J22" s="139">
        <v>1</v>
      </c>
      <c r="L22" s="139">
        <v>1</v>
      </c>
      <c r="M22" s="139">
        <v>1</v>
      </c>
      <c r="N22" s="139">
        <v>1</v>
      </c>
      <c r="O22" s="139">
        <v>1</v>
      </c>
    </row>
    <row r="23" spans="1:15" ht="10.7" customHeight="1" x14ac:dyDescent="0.2">
      <c r="A23" s="17" t="s">
        <v>310</v>
      </c>
    </row>
    <row r="24" spans="1:15" ht="10.7" customHeight="1" x14ac:dyDescent="0.2">
      <c r="A24" s="28" t="s">
        <v>282</v>
      </c>
      <c r="B24" s="59"/>
      <c r="C24" s="59"/>
      <c r="D24" s="59"/>
      <c r="E24" s="220">
        <v>3.3000000000000002E-2</v>
      </c>
      <c r="G24" s="32">
        <v>3.1E-2</v>
      </c>
      <c r="H24" s="32">
        <v>0.03</v>
      </c>
      <c r="I24" s="32">
        <v>2.9000000000000001E-2</v>
      </c>
      <c r="J24" s="32">
        <v>2.9000000000000001E-2</v>
      </c>
      <c r="L24" s="32">
        <v>2.9000000000000001E-2</v>
      </c>
      <c r="M24" s="32">
        <v>0.03</v>
      </c>
      <c r="N24" s="32">
        <v>2.9000000000000001E-2</v>
      </c>
      <c r="O24" s="32">
        <v>3.1E-2</v>
      </c>
    </row>
    <row r="25" spans="1:15" ht="10.7" customHeight="1" x14ac:dyDescent="0.2">
      <c r="A25" s="28" t="s">
        <v>284</v>
      </c>
      <c r="B25" s="59"/>
      <c r="C25" s="59"/>
      <c r="D25" s="59"/>
      <c r="E25" s="32">
        <v>0.245</v>
      </c>
      <c r="G25" s="32">
        <v>0.247</v>
      </c>
      <c r="H25" s="32">
        <v>0.24399999999999999</v>
      </c>
      <c r="I25" s="32">
        <v>0.26800000000000002</v>
      </c>
      <c r="J25" s="32">
        <v>0.27100000000000002</v>
      </c>
      <c r="L25" s="32">
        <v>0.27300000000000002</v>
      </c>
      <c r="M25" s="32">
        <v>0.27100000000000002</v>
      </c>
      <c r="N25" s="32">
        <v>0.26900000000000002</v>
      </c>
      <c r="O25" s="32">
        <v>0.26800000000000002</v>
      </c>
    </row>
    <row r="26" spans="1:15" ht="10.7" customHeight="1" x14ac:dyDescent="0.2">
      <c r="A26" s="28" t="s">
        <v>285</v>
      </c>
      <c r="B26" s="59"/>
      <c r="C26" s="59"/>
      <c r="D26" s="59"/>
      <c r="E26" s="32">
        <v>0.29799999999999999</v>
      </c>
      <c r="G26" s="32">
        <v>0.30399999999999999</v>
      </c>
      <c r="H26" s="32">
        <v>0.314</v>
      </c>
      <c r="I26" s="32">
        <v>0.3</v>
      </c>
      <c r="J26" s="32">
        <v>0.30099999999999999</v>
      </c>
      <c r="L26" s="32">
        <v>0.308</v>
      </c>
      <c r="M26" s="32">
        <v>0.32300000000000001</v>
      </c>
      <c r="N26" s="32">
        <v>0.32800000000000001</v>
      </c>
      <c r="O26" s="32">
        <v>0.32400000000000001</v>
      </c>
    </row>
    <row r="27" spans="1:15" ht="10.7" customHeight="1" x14ac:dyDescent="0.2">
      <c r="A27" s="28" t="s">
        <v>286</v>
      </c>
      <c r="B27" s="59"/>
      <c r="C27" s="59"/>
      <c r="D27" s="59"/>
      <c r="E27" s="32">
        <v>0.185</v>
      </c>
      <c r="G27" s="32">
        <v>0.17799999999999999</v>
      </c>
      <c r="H27" s="32">
        <v>0.17599999999999999</v>
      </c>
      <c r="I27" s="32">
        <v>0.17699999999999999</v>
      </c>
      <c r="J27" s="32">
        <v>0.17299999999999999</v>
      </c>
      <c r="L27" s="32">
        <v>0.182</v>
      </c>
      <c r="M27" s="32">
        <v>0.182</v>
      </c>
      <c r="N27" s="32">
        <v>0.185</v>
      </c>
      <c r="O27" s="32">
        <v>0.187</v>
      </c>
    </row>
    <row r="28" spans="1:15" ht="10.7" customHeight="1" x14ac:dyDescent="0.2">
      <c r="A28" s="28" t="s">
        <v>287</v>
      </c>
      <c r="B28" s="63"/>
      <c r="C28" s="63"/>
      <c r="D28" s="63"/>
      <c r="E28" s="48">
        <v>0.23899999999999999</v>
      </c>
      <c r="G28" s="48">
        <v>0.24</v>
      </c>
      <c r="H28" s="48">
        <v>0.23599999999999999</v>
      </c>
      <c r="I28" s="48">
        <v>0.22600000000000001</v>
      </c>
      <c r="J28" s="48">
        <v>0.22600000000000001</v>
      </c>
      <c r="L28" s="48">
        <v>0.20799999999999999</v>
      </c>
      <c r="M28" s="48">
        <v>0.19400000000000001</v>
      </c>
      <c r="N28" s="48">
        <v>0.189</v>
      </c>
      <c r="O28" s="48">
        <v>0.19</v>
      </c>
    </row>
    <row r="29" spans="1:15" ht="10.7" customHeight="1" x14ac:dyDescent="0.2">
      <c r="A29" s="133" t="s">
        <v>111</v>
      </c>
      <c r="B29" s="134"/>
      <c r="C29" s="134"/>
      <c r="D29" s="134"/>
      <c r="E29" s="135">
        <v>1</v>
      </c>
      <c r="G29" s="135">
        <v>1</v>
      </c>
      <c r="H29" s="135">
        <v>1</v>
      </c>
      <c r="I29" s="135">
        <v>1</v>
      </c>
      <c r="J29" s="135">
        <v>1</v>
      </c>
      <c r="L29" s="135">
        <v>1</v>
      </c>
      <c r="M29" s="135">
        <v>1</v>
      </c>
      <c r="N29" s="135">
        <v>1</v>
      </c>
      <c r="O29" s="135">
        <v>1</v>
      </c>
    </row>
    <row r="30" spans="1:15" ht="242.45" hidden="1" customHeight="1" x14ac:dyDescent="0.2">
      <c r="A30" s="144"/>
      <c r="B30" s="124"/>
      <c r="C30" s="124"/>
      <c r="D30" s="124"/>
      <c r="E30" s="124"/>
      <c r="F30" s="43"/>
      <c r="G30" s="124"/>
      <c r="H30" s="124"/>
      <c r="I30" s="124"/>
      <c r="J30" s="124"/>
      <c r="L30" s="124"/>
      <c r="M30" s="124"/>
      <c r="N30" s="124"/>
      <c r="O30" s="124"/>
    </row>
    <row r="31" spans="1:15" ht="10.7" hidden="1" customHeight="1" x14ac:dyDescent="0.2">
      <c r="A31" s="12" t="s">
        <v>311</v>
      </c>
      <c r="B31" s="12"/>
      <c r="C31" s="12"/>
      <c r="D31" s="12"/>
      <c r="E31" s="12"/>
      <c r="F31" s="12"/>
      <c r="G31" s="12"/>
      <c r="H31" s="12"/>
      <c r="I31" s="12"/>
      <c r="J31" s="12"/>
      <c r="K31" s="12"/>
      <c r="L31" s="12"/>
      <c r="M31" s="12"/>
      <c r="N31" s="12"/>
      <c r="O31" s="12"/>
    </row>
    <row r="32" spans="1:15" ht="10.7" hidden="1" customHeight="1" x14ac:dyDescent="0.2">
      <c r="B32" s="280">
        <f>Profitability!$B$2</f>
        <v>2021</v>
      </c>
      <c r="C32" s="271"/>
      <c r="D32" s="271"/>
      <c r="E32" s="271"/>
      <c r="G32" s="280">
        <v>2019</v>
      </c>
      <c r="H32" s="271"/>
      <c r="I32" s="271"/>
      <c r="J32" s="271"/>
      <c r="L32" s="280">
        <v>2018</v>
      </c>
      <c r="M32" s="271"/>
      <c r="N32" s="271"/>
      <c r="O32" s="271"/>
    </row>
    <row r="33" spans="1:15" ht="10.7" hidden="1" customHeight="1" x14ac:dyDescent="0.2">
      <c r="A33" s="13" t="s">
        <v>75</v>
      </c>
      <c r="B33" s="55" t="str">
        <f>Profitability!$B$3</f>
        <v>Q4</v>
      </c>
      <c r="C33" s="55" t="str">
        <f>Profitability!$C$3</f>
        <v>Q3</v>
      </c>
      <c r="D33" s="55" t="str">
        <f>Profitability!$D$3</f>
        <v>Q2</v>
      </c>
      <c r="E33" s="55" t="str">
        <f>Profitability!$E$3</f>
        <v>Q1</v>
      </c>
      <c r="G33" s="55" t="s">
        <v>132</v>
      </c>
      <c r="H33" s="55" t="s">
        <v>133</v>
      </c>
      <c r="I33" s="55" t="s">
        <v>134</v>
      </c>
      <c r="J33" s="55" t="s">
        <v>135</v>
      </c>
      <c r="L33" s="55" t="s">
        <v>132</v>
      </c>
      <c r="M33" s="55" t="s">
        <v>133</v>
      </c>
      <c r="N33" s="55" t="s">
        <v>134</v>
      </c>
      <c r="O33" s="55" t="s">
        <v>135</v>
      </c>
    </row>
    <row r="34" spans="1:15" ht="10.7" customHeight="1" x14ac:dyDescent="0.2">
      <c r="A34" s="16" t="s">
        <v>312</v>
      </c>
      <c r="B34" s="43"/>
      <c r="C34" s="43"/>
      <c r="D34" s="43"/>
      <c r="E34" s="43"/>
      <c r="F34" s="43"/>
      <c r="G34" s="43"/>
      <c r="H34" s="43"/>
      <c r="I34" s="43"/>
      <c r="J34" s="43"/>
      <c r="K34" s="43"/>
      <c r="L34" s="43"/>
      <c r="M34" s="43"/>
      <c r="N34" s="43"/>
      <c r="O34" s="43"/>
    </row>
    <row r="35" spans="1:15" ht="10.7" customHeight="1" x14ac:dyDescent="0.2">
      <c r="A35" s="17" t="s">
        <v>313</v>
      </c>
      <c r="B35" s="58"/>
      <c r="C35" s="58"/>
      <c r="D35" s="58"/>
      <c r="E35" s="18">
        <v>23100000</v>
      </c>
      <c r="G35" s="18">
        <v>45200000</v>
      </c>
      <c r="H35" s="18">
        <v>45400000</v>
      </c>
      <c r="I35" s="18">
        <v>44500000</v>
      </c>
      <c r="J35" s="18">
        <v>5500000</v>
      </c>
      <c r="L35" s="18">
        <v>21500000</v>
      </c>
      <c r="M35" s="18">
        <v>24000000</v>
      </c>
      <c r="N35" s="18">
        <v>23900000</v>
      </c>
      <c r="O35" s="18">
        <v>24200000</v>
      </c>
    </row>
    <row r="36" spans="1:15" ht="10.7" customHeight="1" x14ac:dyDescent="0.2">
      <c r="A36" s="17" t="s">
        <v>122</v>
      </c>
      <c r="B36" s="58"/>
      <c r="C36" s="58"/>
      <c r="D36" s="58"/>
      <c r="E36" s="18">
        <v>5600000</v>
      </c>
      <c r="G36" s="18">
        <v>14100000</v>
      </c>
      <c r="H36" s="18">
        <v>8000000</v>
      </c>
      <c r="I36" s="18">
        <v>8100000</v>
      </c>
      <c r="J36" s="18">
        <v>2800000</v>
      </c>
      <c r="L36" s="18">
        <v>10500000</v>
      </c>
      <c r="M36" s="18">
        <v>11100000</v>
      </c>
      <c r="N36" s="18">
        <v>11100000</v>
      </c>
      <c r="O36" s="18">
        <v>8600000</v>
      </c>
    </row>
    <row r="37" spans="1:15" ht="10.7" customHeight="1" x14ac:dyDescent="0.2">
      <c r="A37" s="28" t="s">
        <v>123</v>
      </c>
      <c r="B37" s="59"/>
      <c r="C37" s="59"/>
      <c r="D37" s="59"/>
      <c r="E37" s="32">
        <v>0.24199999999999999</v>
      </c>
      <c r="G37" s="32">
        <v>0.312</v>
      </c>
      <c r="H37" s="32">
        <v>0.17599999999999999</v>
      </c>
      <c r="I37" s="32">
        <v>0.182</v>
      </c>
      <c r="J37" s="32">
        <v>0.50900000000000001</v>
      </c>
      <c r="L37" s="32">
        <v>0.49099999999999999</v>
      </c>
      <c r="M37" s="32">
        <v>0.46300000000000002</v>
      </c>
      <c r="N37" s="32">
        <v>0.46400000000000002</v>
      </c>
      <c r="O37" s="32">
        <v>0.35499999999999998</v>
      </c>
    </row>
    <row r="38" spans="1:15" ht="10.7" customHeight="1" x14ac:dyDescent="0.2">
      <c r="A38" s="17" t="s">
        <v>314</v>
      </c>
    </row>
    <row r="39" spans="1:15" ht="10.7" customHeight="1" x14ac:dyDescent="0.2">
      <c r="A39" s="28" t="s">
        <v>124</v>
      </c>
      <c r="B39" s="58"/>
      <c r="C39" s="58"/>
      <c r="D39" s="58"/>
      <c r="E39" s="18">
        <v>17400000</v>
      </c>
      <c r="G39" s="18">
        <v>30800000</v>
      </c>
      <c r="H39" s="18">
        <v>37000000</v>
      </c>
      <c r="I39" s="18">
        <v>36000000</v>
      </c>
      <c r="J39" s="18">
        <v>2000000</v>
      </c>
      <c r="L39" s="18">
        <v>10100000</v>
      </c>
      <c r="M39" s="18">
        <v>10200000</v>
      </c>
      <c r="N39" s="18">
        <v>10200000</v>
      </c>
      <c r="O39" s="18">
        <v>12800000</v>
      </c>
    </row>
    <row r="40" spans="1:15" ht="10.7" customHeight="1" x14ac:dyDescent="0.2">
      <c r="A40" s="28" t="s">
        <v>305</v>
      </c>
      <c r="B40" s="56"/>
      <c r="C40" s="56"/>
      <c r="D40" s="56"/>
      <c r="E40" s="21">
        <v>100000</v>
      </c>
      <c r="G40" s="21">
        <v>300000</v>
      </c>
      <c r="H40" s="21">
        <v>400000</v>
      </c>
      <c r="I40" s="21">
        <v>400000</v>
      </c>
      <c r="J40" s="21">
        <v>700000</v>
      </c>
      <c r="L40" s="21">
        <v>800000</v>
      </c>
      <c r="M40" s="21">
        <v>2700000</v>
      </c>
      <c r="N40" s="21">
        <v>2600000</v>
      </c>
      <c r="O40" s="21">
        <v>2800000</v>
      </c>
    </row>
    <row r="41" spans="1:15" ht="10.7" customHeight="1" thickBot="1" x14ac:dyDescent="0.25">
      <c r="A41" s="36" t="s">
        <v>111</v>
      </c>
      <c r="B41" s="140"/>
      <c r="C41" s="140"/>
      <c r="D41" s="140"/>
      <c r="E41" s="152">
        <v>17500000</v>
      </c>
      <c r="F41" s="199"/>
      <c r="G41" s="152">
        <v>31100000</v>
      </c>
      <c r="H41" s="152">
        <v>37400000</v>
      </c>
      <c r="I41" s="152">
        <v>36400000</v>
      </c>
      <c r="J41" s="152">
        <v>2700000</v>
      </c>
      <c r="K41" s="199"/>
      <c r="L41" s="152">
        <v>10900000</v>
      </c>
      <c r="M41" s="152">
        <v>12900000</v>
      </c>
      <c r="N41" s="152">
        <v>12800000</v>
      </c>
      <c r="O41" s="152">
        <v>15600000</v>
      </c>
    </row>
    <row r="42" spans="1:15" ht="10.7" customHeight="1" thickTop="1" thickBot="1" x14ac:dyDescent="0.25">
      <c r="A42" s="193" t="s">
        <v>121</v>
      </c>
      <c r="B42" s="141"/>
      <c r="C42" s="141"/>
      <c r="D42" s="141"/>
      <c r="E42" s="221">
        <v>4.0000000000000002E-4</v>
      </c>
      <c r="F42" s="200"/>
      <c r="G42" s="221">
        <v>6.9999999999999999E-4</v>
      </c>
      <c r="H42" s="221">
        <v>8.0000000000000004E-4</v>
      </c>
      <c r="I42" s="221">
        <v>8.0000000000000004E-4</v>
      </c>
      <c r="J42" s="221">
        <v>1E-4</v>
      </c>
      <c r="K42" s="200"/>
      <c r="L42" s="221">
        <v>2.9999999999999997E-4</v>
      </c>
      <c r="M42" s="221">
        <v>2.9999999999999997E-4</v>
      </c>
      <c r="N42" s="221">
        <v>2.9999999999999997E-4</v>
      </c>
      <c r="O42" s="221">
        <v>4.0000000000000002E-4</v>
      </c>
    </row>
    <row r="43" spans="1:15" ht="10.7" customHeight="1" thickTop="1" x14ac:dyDescent="0.2">
      <c r="A43" s="17" t="s">
        <v>315</v>
      </c>
    </row>
    <row r="44" spans="1:15" ht="10.7" customHeight="1" x14ac:dyDescent="0.2">
      <c r="A44" s="28" t="s">
        <v>316</v>
      </c>
      <c r="B44" s="58"/>
      <c r="C44" s="58"/>
      <c r="D44" s="58"/>
      <c r="E44" s="18">
        <v>40800000</v>
      </c>
      <c r="G44" s="18">
        <v>35000000</v>
      </c>
      <c r="H44" s="18">
        <v>31500000</v>
      </c>
      <c r="I44" s="18">
        <v>22500000</v>
      </c>
      <c r="J44" s="18">
        <v>20700000</v>
      </c>
      <c r="L44" s="18">
        <v>20800000</v>
      </c>
      <c r="M44" s="18">
        <v>19700000</v>
      </c>
      <c r="N44" s="18">
        <v>16800000</v>
      </c>
      <c r="O44" s="18">
        <v>16700000</v>
      </c>
    </row>
    <row r="45" spans="1:15" ht="10.7" customHeight="1" x14ac:dyDescent="0.2">
      <c r="A45" s="28" t="s">
        <v>317</v>
      </c>
      <c r="B45" s="58"/>
      <c r="C45" s="58"/>
      <c r="D45" s="58"/>
      <c r="E45" s="18">
        <v>9600000</v>
      </c>
      <c r="G45" s="18">
        <v>12500000</v>
      </c>
      <c r="H45" s="18">
        <v>9100000</v>
      </c>
      <c r="I45" s="18">
        <v>16200000</v>
      </c>
      <c r="J45" s="18">
        <v>20700000</v>
      </c>
      <c r="L45" s="18">
        <v>11400000</v>
      </c>
      <c r="M45" s="18">
        <v>9500000</v>
      </c>
      <c r="N45" s="18">
        <v>11000000</v>
      </c>
      <c r="O45" s="18">
        <v>8300000</v>
      </c>
    </row>
    <row r="46" spans="1:15" ht="10.7" customHeight="1" x14ac:dyDescent="0.2">
      <c r="A46" s="28" t="s">
        <v>318</v>
      </c>
      <c r="B46" s="56"/>
      <c r="C46" s="56"/>
      <c r="D46" s="56"/>
      <c r="E46" s="21">
        <v>-18600000</v>
      </c>
      <c r="G46" s="21">
        <v>-6700000</v>
      </c>
      <c r="H46" s="21">
        <v>-5600000</v>
      </c>
      <c r="I46" s="21">
        <v>-7200000</v>
      </c>
      <c r="J46" s="21">
        <v>-18900000</v>
      </c>
      <c r="L46" s="21">
        <v>-11500000</v>
      </c>
      <c r="M46" s="21">
        <v>-8400000</v>
      </c>
      <c r="N46" s="21">
        <v>-8100000</v>
      </c>
      <c r="O46" s="21">
        <v>-8200000</v>
      </c>
    </row>
    <row r="47" spans="1:15" ht="10.7" customHeight="1" x14ac:dyDescent="0.2">
      <c r="A47" s="28" t="s">
        <v>319</v>
      </c>
      <c r="B47" s="140"/>
      <c r="C47" s="140"/>
      <c r="D47" s="140"/>
      <c r="E47" s="24">
        <v>31800000</v>
      </c>
      <c r="G47" s="24">
        <v>40800000</v>
      </c>
      <c r="H47" s="24">
        <v>35000000</v>
      </c>
      <c r="I47" s="24">
        <v>31500000</v>
      </c>
      <c r="J47" s="24">
        <v>22500000</v>
      </c>
      <c r="L47" s="24">
        <v>20700000</v>
      </c>
      <c r="M47" s="24">
        <v>20800000</v>
      </c>
      <c r="N47" s="24">
        <v>19700000</v>
      </c>
      <c r="O47" s="24">
        <v>16800000</v>
      </c>
    </row>
    <row r="48" spans="1:15" ht="10.7" customHeight="1" x14ac:dyDescent="0.2">
      <c r="A48" s="17" t="s">
        <v>320</v>
      </c>
      <c r="B48" s="44"/>
      <c r="C48" s="44"/>
      <c r="D48" s="44"/>
      <c r="E48" s="44"/>
      <c r="G48" s="44"/>
      <c r="H48" s="44"/>
      <c r="I48" s="44"/>
      <c r="J48" s="44"/>
      <c r="L48" s="44"/>
      <c r="M48" s="44"/>
      <c r="N48" s="44"/>
      <c r="O48" s="44"/>
    </row>
    <row r="49" spans="1:15" ht="10.7" customHeight="1" x14ac:dyDescent="0.2">
      <c r="A49" s="58" t="s">
        <v>124</v>
      </c>
      <c r="B49" s="58"/>
      <c r="C49" s="58"/>
      <c r="D49" s="58"/>
      <c r="E49" s="18">
        <v>5600000</v>
      </c>
      <c r="G49" s="18">
        <v>14100000</v>
      </c>
      <c r="H49" s="18">
        <v>8000000</v>
      </c>
      <c r="I49" s="18">
        <v>8000000</v>
      </c>
      <c r="J49" s="18">
        <v>2500000</v>
      </c>
      <c r="L49" s="18">
        <v>10400000</v>
      </c>
      <c r="M49" s="18">
        <v>10400000</v>
      </c>
      <c r="N49" s="18">
        <v>10400000</v>
      </c>
      <c r="O49" s="18">
        <v>7900000</v>
      </c>
    </row>
    <row r="50" spans="1:15" ht="10.7" customHeight="1" x14ac:dyDescent="0.2">
      <c r="A50" s="28" t="s">
        <v>126</v>
      </c>
      <c r="B50" s="58"/>
      <c r="C50" s="58"/>
      <c r="D50" s="58"/>
      <c r="E50" s="18">
        <v>0</v>
      </c>
      <c r="G50" s="18">
        <v>0</v>
      </c>
      <c r="H50" s="18">
        <v>0</v>
      </c>
      <c r="I50" s="18">
        <v>0</v>
      </c>
      <c r="J50" s="18">
        <v>0</v>
      </c>
      <c r="L50" s="18">
        <v>0</v>
      </c>
      <c r="M50" s="18">
        <v>600000</v>
      </c>
      <c r="N50" s="18">
        <v>600000</v>
      </c>
      <c r="O50" s="18">
        <v>600000</v>
      </c>
    </row>
    <row r="51" spans="1:15" ht="10.7" customHeight="1" x14ac:dyDescent="0.2">
      <c r="A51" s="28" t="s">
        <v>321</v>
      </c>
      <c r="B51" s="56"/>
      <c r="C51" s="56"/>
      <c r="D51" s="56"/>
      <c r="E51" s="21">
        <v>26200000</v>
      </c>
      <c r="G51" s="21">
        <v>26700000</v>
      </c>
      <c r="H51" s="21">
        <v>27000000</v>
      </c>
      <c r="I51" s="21">
        <v>23500000</v>
      </c>
      <c r="J51" s="21">
        <v>20000000</v>
      </c>
      <c r="L51" s="21">
        <v>10300000</v>
      </c>
      <c r="M51" s="21">
        <v>9800000</v>
      </c>
      <c r="N51" s="21">
        <v>8700000</v>
      </c>
      <c r="O51" s="21">
        <v>8300000</v>
      </c>
    </row>
    <row r="52" spans="1:15" ht="10.7" customHeight="1" x14ac:dyDescent="0.2">
      <c r="A52" s="28" t="s">
        <v>111</v>
      </c>
      <c r="B52" s="140"/>
      <c r="C52" s="140"/>
      <c r="D52" s="140"/>
      <c r="E52" s="24">
        <v>31800000</v>
      </c>
      <c r="G52" s="24">
        <v>40800000</v>
      </c>
      <c r="H52" s="24">
        <v>35000000</v>
      </c>
      <c r="I52" s="24">
        <v>31500000</v>
      </c>
      <c r="J52" s="24">
        <v>22500000</v>
      </c>
      <c r="L52" s="24">
        <v>20700000</v>
      </c>
      <c r="M52" s="24">
        <v>20800000</v>
      </c>
      <c r="N52" s="24">
        <v>19700000</v>
      </c>
      <c r="O52" s="24">
        <v>16800000</v>
      </c>
    </row>
    <row r="53" spans="1:15" ht="10.7" customHeight="1" x14ac:dyDescent="0.2">
      <c r="A53" s="17" t="s">
        <v>322</v>
      </c>
      <c r="B53" s="44"/>
      <c r="C53" s="44"/>
      <c r="D53" s="44"/>
      <c r="E53" s="44"/>
      <c r="G53" s="44"/>
      <c r="H53" s="44"/>
      <c r="I53" s="44"/>
      <c r="J53" s="44"/>
      <c r="L53" s="44"/>
      <c r="M53" s="44"/>
      <c r="N53" s="44"/>
      <c r="O53" s="44"/>
    </row>
    <row r="54" spans="1:15" ht="10.7" customHeight="1" x14ac:dyDescent="0.2">
      <c r="A54" s="133" t="s">
        <v>323</v>
      </c>
      <c r="B54" s="63"/>
      <c r="C54" s="63"/>
      <c r="D54" s="63"/>
      <c r="E54" s="48">
        <v>0.03</v>
      </c>
      <c r="G54" s="48">
        <v>3.5900000000000001E-2</v>
      </c>
      <c r="H54" s="48">
        <v>4.2999999999999997E-2</v>
      </c>
      <c r="I54" s="48">
        <v>0.05</v>
      </c>
      <c r="J54" s="48">
        <v>5.5E-2</v>
      </c>
      <c r="L54" s="48">
        <v>5.3999999999999999E-2</v>
      </c>
      <c r="M54" s="48">
        <v>5.2999999999999999E-2</v>
      </c>
      <c r="N54" s="48">
        <v>5.3999999999999999E-2</v>
      </c>
      <c r="O54" s="48">
        <v>5.2999999999999999E-2</v>
      </c>
    </row>
    <row r="55" spans="1:15" ht="13.35" customHeight="1" x14ac:dyDescent="0.2">
      <c r="A55" s="279" t="s">
        <v>324</v>
      </c>
      <c r="B55" s="279"/>
      <c r="C55" s="279"/>
      <c r="D55" s="279"/>
      <c r="E55" s="279"/>
      <c r="F55" s="279"/>
      <c r="G55" s="279"/>
      <c r="H55" s="279"/>
      <c r="I55" s="279"/>
      <c r="J55" s="279"/>
      <c r="K55" s="279"/>
      <c r="L55" s="279"/>
      <c r="M55" s="279"/>
      <c r="N55" s="279"/>
      <c r="O55" s="279"/>
    </row>
    <row r="56" spans="1:15" ht="15" customHeight="1" x14ac:dyDescent="0.2"/>
    <row r="57" spans="1:15" ht="10.5" customHeight="1" x14ac:dyDescent="0.2">
      <c r="A57" s="271"/>
      <c r="B57" s="271"/>
      <c r="C57" s="271"/>
      <c r="D57" s="271"/>
      <c r="E57" s="271"/>
      <c r="F57" s="271"/>
      <c r="G57" s="271"/>
      <c r="H57" s="271"/>
      <c r="I57" s="271"/>
      <c r="J57" s="271"/>
      <c r="K57" s="271"/>
      <c r="L57" s="271"/>
      <c r="M57" s="271"/>
      <c r="N57" s="271"/>
      <c r="O57" s="271"/>
    </row>
    <row r="58" spans="1:15" ht="10.7" customHeight="1" x14ac:dyDescent="0.2">
      <c r="A58" s="12" t="s">
        <v>311</v>
      </c>
      <c r="B58" s="12"/>
      <c r="C58" s="12"/>
      <c r="D58" s="12"/>
      <c r="E58" s="12"/>
      <c r="F58" s="12"/>
      <c r="G58" s="12"/>
      <c r="H58" s="12"/>
      <c r="I58" s="12"/>
      <c r="J58" s="12"/>
      <c r="K58" s="12"/>
      <c r="L58" s="12"/>
      <c r="M58" s="12"/>
      <c r="N58" s="12"/>
      <c r="O58" s="12"/>
    </row>
    <row r="59" spans="1:15" ht="10.7" customHeight="1" x14ac:dyDescent="0.2">
      <c r="B59" s="280">
        <f>Profitability!$B$2</f>
        <v>2021</v>
      </c>
      <c r="C59" s="271"/>
      <c r="D59" s="271"/>
      <c r="E59" s="271"/>
      <c r="G59" s="280">
        <v>2020</v>
      </c>
      <c r="H59" s="271"/>
      <c r="I59" s="271"/>
      <c r="J59" s="271"/>
      <c r="L59" s="280">
        <v>2019</v>
      </c>
      <c r="M59" s="271"/>
      <c r="N59" s="271"/>
      <c r="O59" s="271"/>
    </row>
    <row r="60" spans="1:15" ht="10.7" customHeight="1" x14ac:dyDescent="0.2">
      <c r="A60" s="13" t="s">
        <v>75</v>
      </c>
      <c r="B60" s="55" t="str">
        <f>Profitability!$B$3</f>
        <v>Q4</v>
      </c>
      <c r="C60" s="55" t="str">
        <f>Profitability!$C$3</f>
        <v>Q3</v>
      </c>
      <c r="D60" s="55" t="str">
        <f>Profitability!$D$3</f>
        <v>Q2</v>
      </c>
      <c r="E60" s="55" t="str">
        <f>Profitability!$E$3</f>
        <v>Q1</v>
      </c>
      <c r="G60" s="55" t="s">
        <v>132</v>
      </c>
      <c r="H60" s="55" t="s">
        <v>133</v>
      </c>
      <c r="I60" s="55" t="s">
        <v>134</v>
      </c>
      <c r="J60" s="55" t="s">
        <v>135</v>
      </c>
      <c r="L60" s="55" t="s">
        <v>132</v>
      </c>
      <c r="M60" s="55" t="s">
        <v>133</v>
      </c>
      <c r="N60" s="55" t="s">
        <v>134</v>
      </c>
      <c r="O60" s="55" t="s">
        <v>135</v>
      </c>
    </row>
    <row r="61" spans="1:15" ht="10.7" customHeight="1" x14ac:dyDescent="0.2">
      <c r="A61" s="16" t="s">
        <v>325</v>
      </c>
      <c r="B61" s="43"/>
      <c r="C61" s="43"/>
      <c r="D61" s="43"/>
      <c r="E61" s="43"/>
      <c r="F61" s="43"/>
      <c r="G61" s="43"/>
      <c r="H61" s="43"/>
      <c r="I61" s="43"/>
      <c r="J61" s="43"/>
      <c r="K61" s="43"/>
      <c r="L61" s="43"/>
      <c r="M61" s="43"/>
      <c r="N61" s="43"/>
      <c r="O61" s="43"/>
    </row>
    <row r="62" spans="1:15" ht="10.7" customHeight="1" x14ac:dyDescent="0.2">
      <c r="A62" s="39" t="s">
        <v>326</v>
      </c>
      <c r="B62" s="56"/>
      <c r="C62" s="56"/>
      <c r="D62" s="56"/>
      <c r="E62" s="21">
        <v>500000</v>
      </c>
      <c r="G62" s="21">
        <v>500000</v>
      </c>
      <c r="H62" s="21">
        <v>600000</v>
      </c>
      <c r="I62" s="21">
        <v>600000</v>
      </c>
      <c r="J62" s="21">
        <v>600000</v>
      </c>
      <c r="L62" s="21">
        <v>600000</v>
      </c>
      <c r="M62" s="21">
        <v>600000</v>
      </c>
      <c r="N62" s="21">
        <v>600000</v>
      </c>
      <c r="O62" s="21">
        <v>600000</v>
      </c>
    </row>
    <row r="63" spans="1:15" ht="10.7" customHeight="1" x14ac:dyDescent="0.2">
      <c r="A63" s="16" t="s">
        <v>124</v>
      </c>
      <c r="B63" s="43"/>
      <c r="C63" s="117"/>
      <c r="D63" s="43"/>
      <c r="E63" s="117"/>
      <c r="F63" s="43"/>
      <c r="G63" s="43"/>
      <c r="H63" s="43"/>
      <c r="I63" s="43"/>
      <c r="J63" s="43"/>
      <c r="K63" s="43"/>
      <c r="L63" s="43"/>
      <c r="M63" s="43"/>
      <c r="N63" s="43"/>
      <c r="O63" s="43"/>
    </row>
    <row r="64" spans="1:15" ht="10.7" customHeight="1" x14ac:dyDescent="0.2">
      <c r="A64" s="17" t="s">
        <v>327</v>
      </c>
      <c r="B64" s="58"/>
      <c r="C64" s="58"/>
      <c r="D64" s="58"/>
      <c r="E64" s="18">
        <v>30541800000</v>
      </c>
      <c r="G64" s="18">
        <v>32098600000</v>
      </c>
      <c r="H64" s="18">
        <v>32279000000</v>
      </c>
      <c r="I64" s="18">
        <v>29964100000</v>
      </c>
      <c r="J64" s="18">
        <v>27708300000</v>
      </c>
      <c r="L64" s="18">
        <v>27508500000</v>
      </c>
      <c r="M64" s="18">
        <v>27767300000</v>
      </c>
      <c r="N64" s="18">
        <v>26291800000</v>
      </c>
      <c r="O64" s="18">
        <v>25229300000</v>
      </c>
    </row>
    <row r="65" spans="1:15" ht="10.7" customHeight="1" x14ac:dyDescent="0.2">
      <c r="A65" s="17" t="s">
        <v>328</v>
      </c>
      <c r="E65" s="17"/>
    </row>
    <row r="66" spans="1:15" ht="10.7" customHeight="1" x14ac:dyDescent="0.2">
      <c r="A66" s="28" t="s">
        <v>302</v>
      </c>
      <c r="B66" s="59"/>
      <c r="C66" s="59"/>
      <c r="D66" s="59"/>
      <c r="E66" s="32">
        <v>0.14000000000000001</v>
      </c>
      <c r="G66" s="32">
        <v>0.125</v>
      </c>
      <c r="H66" s="32">
        <v>0.122</v>
      </c>
      <c r="I66" s="32">
        <v>0.109</v>
      </c>
      <c r="J66" s="32">
        <v>0.12</v>
      </c>
      <c r="L66" s="32">
        <v>0.13700000000000001</v>
      </c>
      <c r="M66" s="32">
        <v>0.14099999999999999</v>
      </c>
      <c r="N66" s="32">
        <v>0.128</v>
      </c>
      <c r="O66" s="32">
        <v>0.15</v>
      </c>
    </row>
    <row r="67" spans="1:15" ht="10.7" customHeight="1" x14ac:dyDescent="0.2">
      <c r="A67" s="28" t="s">
        <v>299</v>
      </c>
      <c r="B67" s="59"/>
      <c r="C67" s="59"/>
      <c r="D67" s="59"/>
      <c r="E67" s="32">
        <v>0.75900000000000001</v>
      </c>
      <c r="G67" s="32">
        <v>0.77800000000000002</v>
      </c>
      <c r="H67" s="32">
        <v>0.78100000000000003</v>
      </c>
      <c r="I67" s="32">
        <v>0.80600000000000005</v>
      </c>
      <c r="J67" s="32">
        <v>0.79</v>
      </c>
      <c r="L67" s="32">
        <v>0.77800000000000002</v>
      </c>
      <c r="M67" s="32">
        <v>0.77800000000000002</v>
      </c>
      <c r="N67" s="32">
        <v>0.78600000000000003</v>
      </c>
      <c r="O67" s="32">
        <v>0.76400000000000001</v>
      </c>
    </row>
    <row r="68" spans="1:15" ht="10.7" customHeight="1" x14ac:dyDescent="0.2">
      <c r="A68" s="28" t="s">
        <v>300</v>
      </c>
      <c r="B68" s="59"/>
      <c r="C68" s="59"/>
      <c r="D68" s="58"/>
      <c r="E68" s="32">
        <v>1.4999999999999999E-2</v>
      </c>
      <c r="G68" s="32">
        <v>1.4999999999999999E-2</v>
      </c>
      <c r="H68" s="32">
        <v>1.7000000000000001E-2</v>
      </c>
      <c r="I68" s="18">
        <v>0</v>
      </c>
      <c r="J68" s="18">
        <v>0</v>
      </c>
      <c r="L68" s="18">
        <v>0</v>
      </c>
      <c r="M68" s="18">
        <v>0</v>
      </c>
      <c r="N68" s="18">
        <v>0</v>
      </c>
      <c r="O68" s="18">
        <v>0</v>
      </c>
    </row>
    <row r="69" spans="1:15" ht="10.7" customHeight="1" x14ac:dyDescent="0.2">
      <c r="A69" s="28" t="s">
        <v>301</v>
      </c>
      <c r="B69" s="63"/>
      <c r="C69" s="63"/>
      <c r="D69" s="63"/>
      <c r="E69" s="48">
        <v>8.5999999999999993E-2</v>
      </c>
      <c r="G69" s="48">
        <v>8.2000000000000003E-2</v>
      </c>
      <c r="H69" s="48">
        <v>0.08</v>
      </c>
      <c r="I69" s="48">
        <v>8.5000000000000006E-2</v>
      </c>
      <c r="J69" s="48">
        <v>0.09</v>
      </c>
      <c r="L69" s="48">
        <v>8.5000000000000006E-2</v>
      </c>
      <c r="M69" s="48">
        <v>8.1000000000000003E-2</v>
      </c>
      <c r="N69" s="48">
        <v>8.5999999999999993E-2</v>
      </c>
      <c r="O69" s="48">
        <v>8.5999999999999993E-2</v>
      </c>
    </row>
    <row r="70" spans="1:15" ht="10.7" customHeight="1" x14ac:dyDescent="0.2">
      <c r="A70" s="28" t="s">
        <v>111</v>
      </c>
      <c r="B70" s="124"/>
      <c r="C70" s="124"/>
      <c r="D70" s="124"/>
      <c r="E70" s="139">
        <v>1</v>
      </c>
      <c r="G70" s="139">
        <v>1</v>
      </c>
      <c r="H70" s="139">
        <v>1</v>
      </c>
      <c r="I70" s="139">
        <v>1</v>
      </c>
      <c r="J70" s="139">
        <v>1</v>
      </c>
      <c r="L70" s="139">
        <v>1</v>
      </c>
      <c r="M70" s="139">
        <v>1</v>
      </c>
      <c r="N70" s="139">
        <v>1</v>
      </c>
      <c r="O70" s="139">
        <v>1</v>
      </c>
    </row>
    <row r="71" spans="1:15" ht="10.7" customHeight="1" x14ac:dyDescent="0.2">
      <c r="A71" s="17" t="s">
        <v>329</v>
      </c>
    </row>
    <row r="72" spans="1:15" ht="10.7" customHeight="1" x14ac:dyDescent="0.2">
      <c r="A72" s="28" t="s">
        <v>330</v>
      </c>
      <c r="B72" s="59"/>
      <c r="C72" s="59"/>
      <c r="D72" s="59"/>
      <c r="E72" s="46">
        <v>7.7399999999999997E-2</v>
      </c>
      <c r="G72" s="46">
        <v>5.9700000000000003E-2</v>
      </c>
      <c r="H72" s="46">
        <v>6.0999999999999999E-2</v>
      </c>
      <c r="I72" s="46">
        <v>4.0500000000000001E-2</v>
      </c>
      <c r="J72" s="46">
        <v>5.0299999999999997E-2</v>
      </c>
      <c r="L72" s="46">
        <v>6.7799999999999999E-2</v>
      </c>
      <c r="M72" s="46">
        <v>5.5399999999999998E-2</v>
      </c>
      <c r="N72" s="46">
        <v>4.5600000000000002E-2</v>
      </c>
      <c r="O72" s="46">
        <v>6.1400000000000003E-2</v>
      </c>
    </row>
    <row r="73" spans="1:15" ht="10.7" customHeight="1" x14ac:dyDescent="0.2">
      <c r="A73" s="28" t="s">
        <v>331</v>
      </c>
      <c r="B73" s="59"/>
      <c r="C73" s="59"/>
      <c r="D73" s="59"/>
      <c r="E73" s="46">
        <v>0.45069999999999999</v>
      </c>
      <c r="G73" s="46">
        <v>0.47270000000000001</v>
      </c>
      <c r="H73" s="46">
        <v>0.4708</v>
      </c>
      <c r="I73" s="46">
        <v>0.48320000000000002</v>
      </c>
      <c r="J73" s="46">
        <v>0.47470000000000001</v>
      </c>
      <c r="L73" s="46">
        <v>0.47620000000000001</v>
      </c>
      <c r="M73" s="46">
        <v>0.3448</v>
      </c>
      <c r="N73" s="46">
        <v>0.3553</v>
      </c>
      <c r="O73" s="46">
        <v>0.34820000000000001</v>
      </c>
    </row>
    <row r="74" spans="1:15" ht="10.7" customHeight="1" x14ac:dyDescent="0.2">
      <c r="A74" s="28" t="s">
        <v>332</v>
      </c>
      <c r="B74" s="59"/>
      <c r="C74" s="59"/>
      <c r="D74" s="59"/>
      <c r="E74" s="46">
        <v>0.2893</v>
      </c>
      <c r="G74" s="46">
        <v>0.29470000000000002</v>
      </c>
      <c r="H74" s="46">
        <v>0.29270000000000002</v>
      </c>
      <c r="I74" s="46">
        <v>0.30199999999999999</v>
      </c>
      <c r="J74" s="46">
        <v>0.30549999999999999</v>
      </c>
      <c r="L74" s="46">
        <v>0.28939999999999999</v>
      </c>
      <c r="M74" s="46">
        <v>0.42009999999999997</v>
      </c>
      <c r="N74" s="46">
        <v>0.42249999999999999</v>
      </c>
      <c r="O74" s="46">
        <v>0.4128</v>
      </c>
    </row>
    <row r="75" spans="1:15" ht="10.7" customHeight="1" x14ac:dyDescent="0.2">
      <c r="A75" s="28" t="s">
        <v>333</v>
      </c>
      <c r="B75" s="59"/>
      <c r="C75" s="59"/>
      <c r="D75" s="59"/>
      <c r="E75" s="46">
        <v>0.17249999999999999</v>
      </c>
      <c r="G75" s="46">
        <v>0.16300000000000001</v>
      </c>
      <c r="H75" s="46">
        <v>0.1678</v>
      </c>
      <c r="I75" s="46">
        <v>0.16600000000000001</v>
      </c>
      <c r="J75" s="46">
        <v>0.16200000000000001</v>
      </c>
      <c r="L75" s="46">
        <v>0.15790000000000001</v>
      </c>
      <c r="M75" s="46">
        <v>0.17150000000000001</v>
      </c>
      <c r="N75" s="46">
        <v>0.16800000000000001</v>
      </c>
      <c r="O75" s="46">
        <v>0.16839999999999999</v>
      </c>
    </row>
    <row r="76" spans="1:15" ht="10.7" customHeight="1" x14ac:dyDescent="0.2">
      <c r="A76" s="28" t="s">
        <v>334</v>
      </c>
      <c r="B76" s="63"/>
      <c r="C76" s="63"/>
      <c r="D76" s="63"/>
      <c r="E76" s="142">
        <v>1.01E-2</v>
      </c>
      <c r="G76" s="142">
        <v>9.9000000000000008E-3</v>
      </c>
      <c r="H76" s="142">
        <v>7.7000000000000002E-3</v>
      </c>
      <c r="I76" s="142">
        <v>8.3000000000000001E-3</v>
      </c>
      <c r="J76" s="142">
        <v>7.4999999999999997E-3</v>
      </c>
      <c r="L76" s="142">
        <v>8.6999999999999994E-3</v>
      </c>
      <c r="M76" s="142">
        <v>8.2000000000000007E-3</v>
      </c>
      <c r="N76" s="142">
        <v>8.6E-3</v>
      </c>
      <c r="O76" s="142">
        <v>9.1999999999999998E-3</v>
      </c>
    </row>
    <row r="77" spans="1:15" ht="10.7" customHeight="1" x14ac:dyDescent="0.2">
      <c r="A77" s="28" t="s">
        <v>111</v>
      </c>
      <c r="B77" s="124"/>
      <c r="C77" s="124"/>
      <c r="D77" s="124"/>
      <c r="E77" s="143">
        <v>1</v>
      </c>
      <c r="G77" s="143">
        <v>1</v>
      </c>
      <c r="H77" s="143">
        <v>1</v>
      </c>
      <c r="I77" s="143">
        <v>1</v>
      </c>
      <c r="J77" s="143">
        <v>1</v>
      </c>
      <c r="L77" s="143">
        <v>1</v>
      </c>
      <c r="M77" s="143">
        <v>1</v>
      </c>
      <c r="N77" s="143">
        <v>1</v>
      </c>
      <c r="O77" s="143">
        <v>1</v>
      </c>
    </row>
    <row r="78" spans="1:15" ht="10.7" customHeight="1" x14ac:dyDescent="0.2">
      <c r="A78" s="17" t="s">
        <v>335</v>
      </c>
    </row>
    <row r="79" spans="1:15" ht="10.7" customHeight="1" x14ac:dyDescent="0.2">
      <c r="A79" s="28" t="s">
        <v>336</v>
      </c>
      <c r="B79" s="59"/>
      <c r="C79" s="59"/>
      <c r="D79" s="59"/>
      <c r="E79" s="32">
        <v>0.47399999999999998</v>
      </c>
      <c r="G79" s="32">
        <v>0.47399999999999998</v>
      </c>
      <c r="H79" s="32">
        <v>0.47399999999999998</v>
      </c>
      <c r="I79" s="32">
        <v>0.46800000000000003</v>
      </c>
      <c r="J79" s="32">
        <v>0.46500000000000002</v>
      </c>
      <c r="L79" s="32">
        <v>0.497</v>
      </c>
      <c r="M79" s="32">
        <v>0.504</v>
      </c>
      <c r="N79" s="32">
        <v>0.502</v>
      </c>
      <c r="O79" s="32">
        <v>0.504</v>
      </c>
    </row>
    <row r="80" spans="1:15" ht="10.7" customHeight="1" x14ac:dyDescent="0.2">
      <c r="A80" s="28" t="s">
        <v>337</v>
      </c>
      <c r="B80" s="59"/>
      <c r="C80" s="59"/>
      <c r="D80" s="59"/>
      <c r="E80" s="32">
        <v>4.8000000000000001E-2</v>
      </c>
      <c r="G80" s="32">
        <v>4.8000000000000001E-2</v>
      </c>
      <c r="H80" s="32">
        <v>4.7E-2</v>
      </c>
      <c r="I80" s="32">
        <v>0.05</v>
      </c>
      <c r="J80" s="32">
        <v>0.05</v>
      </c>
      <c r="L80" s="32">
        <v>4.8000000000000001E-2</v>
      </c>
      <c r="M80" s="32">
        <v>4.8000000000000001E-2</v>
      </c>
      <c r="N80" s="32">
        <v>5.0999999999999997E-2</v>
      </c>
      <c r="O80" s="32">
        <v>5.0999999999999997E-2</v>
      </c>
    </row>
    <row r="81" spans="1:15" ht="10.7" customHeight="1" x14ac:dyDescent="0.2">
      <c r="A81" s="28" t="s">
        <v>338</v>
      </c>
      <c r="B81" s="59"/>
      <c r="C81" s="59"/>
      <c r="D81" s="59"/>
      <c r="E81" s="32">
        <v>0.307</v>
      </c>
      <c r="G81" s="32">
        <v>0.311</v>
      </c>
      <c r="H81" s="32">
        <v>0.315</v>
      </c>
      <c r="I81" s="32">
        <v>0.309</v>
      </c>
      <c r="J81" s="32">
        <v>0.308</v>
      </c>
      <c r="L81" s="32">
        <v>0.28199999999999997</v>
      </c>
      <c r="M81" s="32">
        <v>0.28199999999999997</v>
      </c>
      <c r="N81" s="32">
        <v>0.27500000000000002</v>
      </c>
      <c r="O81" s="32">
        <v>0.27</v>
      </c>
    </row>
    <row r="82" spans="1:15" ht="10.7" customHeight="1" x14ac:dyDescent="0.2">
      <c r="A82" s="28" t="s">
        <v>339</v>
      </c>
      <c r="B82" s="63"/>
      <c r="C82" s="63"/>
      <c r="D82" s="63"/>
      <c r="E82" s="48">
        <v>0.17100000000000001</v>
      </c>
      <c r="G82" s="48">
        <v>0.16700000000000001</v>
      </c>
      <c r="H82" s="48">
        <v>0.16400000000000001</v>
      </c>
      <c r="I82" s="48">
        <v>0.17299999999999999</v>
      </c>
      <c r="J82" s="48">
        <v>0.17699999999999999</v>
      </c>
      <c r="L82" s="48">
        <v>0.17299999999999999</v>
      </c>
      <c r="M82" s="48">
        <v>0.16600000000000001</v>
      </c>
      <c r="N82" s="48">
        <v>0.17199999999999999</v>
      </c>
      <c r="O82" s="48">
        <v>0.17499999999999999</v>
      </c>
    </row>
    <row r="83" spans="1:15" ht="10.7" customHeight="1" x14ac:dyDescent="0.2">
      <c r="A83" s="133" t="s">
        <v>111</v>
      </c>
      <c r="B83" s="134"/>
      <c r="C83" s="134"/>
      <c r="D83" s="134"/>
      <c r="E83" s="135">
        <v>1</v>
      </c>
      <c r="G83" s="135">
        <v>1</v>
      </c>
      <c r="H83" s="135">
        <v>1</v>
      </c>
      <c r="I83" s="135">
        <v>1</v>
      </c>
      <c r="J83" s="135">
        <v>1</v>
      </c>
      <c r="L83" s="135">
        <v>1</v>
      </c>
      <c r="M83" s="135">
        <v>1</v>
      </c>
      <c r="N83" s="135">
        <v>1</v>
      </c>
      <c r="O83" s="135">
        <v>1</v>
      </c>
    </row>
    <row r="84" spans="1:15" ht="10.7" customHeight="1" x14ac:dyDescent="0.2">
      <c r="A84" s="16" t="s">
        <v>305</v>
      </c>
      <c r="B84" s="43"/>
      <c r="C84" s="43"/>
      <c r="D84" s="43"/>
      <c r="E84" s="43"/>
      <c r="F84" s="43"/>
      <c r="G84" s="43"/>
      <c r="H84" s="43"/>
      <c r="I84" s="43"/>
      <c r="J84" s="43"/>
      <c r="K84" s="43"/>
      <c r="L84" s="43"/>
      <c r="M84" s="43"/>
      <c r="N84" s="43"/>
      <c r="O84" s="43"/>
    </row>
    <row r="85" spans="1:15" ht="10.7" customHeight="1" x14ac:dyDescent="0.2">
      <c r="A85" s="17" t="s">
        <v>340</v>
      </c>
      <c r="B85" s="58"/>
      <c r="C85" s="58"/>
      <c r="D85" s="58"/>
      <c r="E85" s="18">
        <v>2900800000</v>
      </c>
      <c r="G85" s="18">
        <v>2801500000</v>
      </c>
      <c r="H85" s="18">
        <v>2631500000</v>
      </c>
      <c r="I85" s="18">
        <v>3749300000</v>
      </c>
      <c r="J85" s="18">
        <v>3814800000</v>
      </c>
      <c r="L85" s="18">
        <v>3870200000</v>
      </c>
      <c r="M85" s="18">
        <v>3853400000</v>
      </c>
      <c r="N85" s="18">
        <v>3795700000</v>
      </c>
      <c r="O85" s="18">
        <v>3670900000</v>
      </c>
    </row>
    <row r="86" spans="1:15" ht="10.7" customHeight="1" x14ac:dyDescent="0.2">
      <c r="A86" s="28" t="s">
        <v>341</v>
      </c>
      <c r="B86" s="58"/>
      <c r="C86" s="58"/>
      <c r="D86" s="58"/>
      <c r="E86" s="18">
        <v>1952900000</v>
      </c>
      <c r="G86" s="18">
        <v>1891500000</v>
      </c>
      <c r="H86" s="18">
        <v>1753900000</v>
      </c>
      <c r="I86" s="18">
        <v>2921300000</v>
      </c>
      <c r="J86" s="18">
        <v>3006600000</v>
      </c>
      <c r="L86" s="18">
        <v>3076200000</v>
      </c>
      <c r="M86" s="18">
        <v>3085900000</v>
      </c>
      <c r="N86" s="18">
        <v>3080700000</v>
      </c>
      <c r="O86" s="18">
        <v>2984300000</v>
      </c>
    </row>
    <row r="87" spans="1:15" ht="10.7" customHeight="1" x14ac:dyDescent="0.2">
      <c r="A87" s="28" t="s">
        <v>342</v>
      </c>
      <c r="B87" s="58"/>
      <c r="C87" s="58"/>
      <c r="D87" s="58"/>
      <c r="E87" s="18">
        <v>947900000</v>
      </c>
      <c r="G87" s="18">
        <v>910000000</v>
      </c>
      <c r="H87" s="18">
        <v>877600000</v>
      </c>
      <c r="I87" s="18">
        <v>828000000</v>
      </c>
      <c r="J87" s="18">
        <v>808200000</v>
      </c>
      <c r="L87" s="18">
        <v>794000000</v>
      </c>
      <c r="M87" s="18">
        <v>767500000</v>
      </c>
      <c r="N87" s="18">
        <v>715000000</v>
      </c>
      <c r="O87" s="18">
        <v>686600000</v>
      </c>
    </row>
    <row r="88" spans="1:15" ht="10.7" customHeight="1" x14ac:dyDescent="0.2">
      <c r="A88" s="17" t="s">
        <v>328</v>
      </c>
    </row>
    <row r="89" spans="1:15" ht="10.7" customHeight="1" x14ac:dyDescent="0.2">
      <c r="A89" s="28" t="s">
        <v>343</v>
      </c>
      <c r="B89" s="59"/>
      <c r="C89" s="59"/>
      <c r="D89" s="59"/>
      <c r="E89" s="32">
        <v>2.5999999999999999E-2</v>
      </c>
      <c r="G89" s="32">
        <v>2.9000000000000001E-2</v>
      </c>
      <c r="H89" s="32">
        <v>3.5000000000000003E-2</v>
      </c>
      <c r="I89" s="32">
        <v>2.5000000000000001E-2</v>
      </c>
      <c r="J89" s="32">
        <v>2.7E-2</v>
      </c>
      <c r="L89" s="32">
        <v>2.4E-2</v>
      </c>
      <c r="M89" s="32">
        <v>2.5000000000000001E-2</v>
      </c>
      <c r="N89" s="32">
        <v>2.5999999999999999E-2</v>
      </c>
      <c r="O89" s="32">
        <v>2.5000000000000001E-2</v>
      </c>
    </row>
    <row r="90" spans="1:15" ht="10.7" customHeight="1" x14ac:dyDescent="0.2">
      <c r="A90" s="28" t="s">
        <v>301</v>
      </c>
      <c r="B90" s="63"/>
      <c r="C90" s="63"/>
      <c r="D90" s="63"/>
      <c r="E90" s="48">
        <v>0.97399999999999998</v>
      </c>
      <c r="G90" s="48">
        <v>0.97099999999999997</v>
      </c>
      <c r="H90" s="48">
        <v>0.96499999999999997</v>
      </c>
      <c r="I90" s="48">
        <v>0.97499999999999998</v>
      </c>
      <c r="J90" s="48">
        <v>0.97299999999999998</v>
      </c>
      <c r="L90" s="48">
        <v>0.97599999999999998</v>
      </c>
      <c r="M90" s="48">
        <v>0.97499999999999998</v>
      </c>
      <c r="N90" s="48">
        <v>0.97399999999999998</v>
      </c>
      <c r="O90" s="48">
        <v>0.97499999999999998</v>
      </c>
    </row>
    <row r="91" spans="1:15" ht="10.7" customHeight="1" x14ac:dyDescent="0.2">
      <c r="A91" s="28" t="s">
        <v>344</v>
      </c>
      <c r="B91" s="124"/>
      <c r="C91" s="124"/>
      <c r="D91" s="124"/>
      <c r="E91" s="139">
        <v>1</v>
      </c>
      <c r="G91" s="139">
        <v>1</v>
      </c>
      <c r="H91" s="139">
        <v>1</v>
      </c>
      <c r="I91" s="139">
        <v>1</v>
      </c>
      <c r="J91" s="139">
        <v>1</v>
      </c>
      <c r="L91" s="139">
        <v>1</v>
      </c>
      <c r="M91" s="139">
        <v>1</v>
      </c>
      <c r="N91" s="139">
        <v>1</v>
      </c>
      <c r="O91" s="139">
        <v>1</v>
      </c>
    </row>
    <row r="92" spans="1:15" ht="10.7" customHeight="1" x14ac:dyDescent="0.2">
      <c r="A92" s="17" t="s">
        <v>345</v>
      </c>
    </row>
    <row r="93" spans="1:15" ht="10.7" customHeight="1" x14ac:dyDescent="0.2">
      <c r="A93" s="28" t="s">
        <v>346</v>
      </c>
      <c r="B93" s="59"/>
      <c r="C93" s="58"/>
      <c r="D93" s="59"/>
      <c r="E93" s="18">
        <v>0</v>
      </c>
      <c r="G93" s="18">
        <v>0</v>
      </c>
      <c r="H93" s="18">
        <v>0</v>
      </c>
      <c r="I93" s="32">
        <v>0.38</v>
      </c>
      <c r="J93" s="32">
        <v>0.373</v>
      </c>
      <c r="L93" s="32">
        <v>0.37</v>
      </c>
      <c r="M93" s="32">
        <v>0.374</v>
      </c>
      <c r="N93" s="32">
        <v>0.36699999999999999</v>
      </c>
      <c r="O93" s="32">
        <v>0.36499999999999999</v>
      </c>
    </row>
    <row r="94" spans="1:15" ht="10.7" customHeight="1" x14ac:dyDescent="0.2">
      <c r="A94" s="28" t="s">
        <v>347</v>
      </c>
      <c r="B94" s="59"/>
      <c r="C94" s="59"/>
      <c r="D94" s="59"/>
      <c r="E94" s="32">
        <v>0.85399999999999998</v>
      </c>
      <c r="G94" s="32">
        <v>0.86</v>
      </c>
      <c r="H94" s="32">
        <v>0.877</v>
      </c>
      <c r="I94" s="32">
        <v>0.53900000000000003</v>
      </c>
      <c r="J94" s="32">
        <v>0.53800000000000003</v>
      </c>
      <c r="L94" s="32">
        <v>0.54600000000000004</v>
      </c>
      <c r="M94" s="32">
        <v>0.54100000000000004</v>
      </c>
      <c r="N94" s="32">
        <v>0.54500000000000004</v>
      </c>
      <c r="O94" s="32">
        <v>0.55100000000000005</v>
      </c>
    </row>
    <row r="95" spans="1:15" ht="10.7" customHeight="1" x14ac:dyDescent="0.2">
      <c r="A95" s="28" t="s">
        <v>348</v>
      </c>
      <c r="B95" s="63"/>
      <c r="C95" s="63"/>
      <c r="D95" s="63"/>
      <c r="E95" s="48">
        <v>0.14599999999999999</v>
      </c>
      <c r="G95" s="48">
        <v>0.14000000000000001</v>
      </c>
      <c r="H95" s="48">
        <v>0.123</v>
      </c>
      <c r="I95" s="48">
        <v>8.1000000000000003E-2</v>
      </c>
      <c r="J95" s="48">
        <v>8.8999999999999996E-2</v>
      </c>
      <c r="L95" s="48">
        <v>8.4000000000000005E-2</v>
      </c>
      <c r="M95" s="48">
        <v>8.5000000000000006E-2</v>
      </c>
      <c r="N95" s="48">
        <v>8.7999999999999995E-2</v>
      </c>
      <c r="O95" s="48">
        <v>8.4000000000000005E-2</v>
      </c>
    </row>
    <row r="96" spans="1:15" ht="10.7" customHeight="1" x14ac:dyDescent="0.2">
      <c r="A96" s="28" t="s">
        <v>111</v>
      </c>
      <c r="B96" s="124"/>
      <c r="C96" s="124"/>
      <c r="D96" s="124"/>
      <c r="E96" s="139">
        <v>1</v>
      </c>
      <c r="G96" s="139">
        <v>1</v>
      </c>
      <c r="H96" s="139">
        <v>1</v>
      </c>
      <c r="I96" s="139">
        <v>1</v>
      </c>
      <c r="J96" s="139">
        <v>1</v>
      </c>
      <c r="L96" s="139">
        <v>1</v>
      </c>
      <c r="M96" s="139">
        <v>1</v>
      </c>
      <c r="N96" s="139">
        <v>1</v>
      </c>
      <c r="O96" s="139">
        <v>1</v>
      </c>
    </row>
    <row r="97" spans="1:15" ht="10.7" customHeight="1" x14ac:dyDescent="0.2">
      <c r="A97" s="17" t="s">
        <v>345</v>
      </c>
    </row>
    <row r="98" spans="1:15" ht="10.7" customHeight="1" x14ac:dyDescent="0.2">
      <c r="A98" s="28" t="s">
        <v>349</v>
      </c>
      <c r="B98" s="59"/>
      <c r="C98" s="59"/>
      <c r="D98" s="59"/>
      <c r="E98" s="32">
        <v>0.24399999999999999</v>
      </c>
      <c r="G98" s="32">
        <v>0.23100000000000001</v>
      </c>
      <c r="H98" s="32">
        <v>0.24099999999999999</v>
      </c>
      <c r="I98" s="32">
        <v>0.34899999999999998</v>
      </c>
      <c r="J98" s="32">
        <v>0.38</v>
      </c>
      <c r="L98" s="32">
        <v>0.378</v>
      </c>
      <c r="M98" s="32">
        <v>0.39200000000000002</v>
      </c>
      <c r="N98" s="32">
        <v>0.38100000000000001</v>
      </c>
      <c r="O98" s="32">
        <v>0.39700000000000002</v>
      </c>
    </row>
    <row r="99" spans="1:15" ht="10.7" customHeight="1" x14ac:dyDescent="0.2">
      <c r="A99" s="28" t="s">
        <v>350</v>
      </c>
      <c r="B99" s="59"/>
      <c r="C99" s="59"/>
      <c r="D99" s="59"/>
      <c r="E99" s="32">
        <v>0.48599999999999999</v>
      </c>
      <c r="G99" s="32">
        <v>0.501</v>
      </c>
      <c r="H99" s="32">
        <v>0.497</v>
      </c>
      <c r="I99" s="32">
        <v>0.38300000000000001</v>
      </c>
      <c r="J99" s="32">
        <v>0.34300000000000003</v>
      </c>
      <c r="L99" s="32">
        <v>0.36</v>
      </c>
      <c r="M99" s="32">
        <v>0.35799999999999998</v>
      </c>
      <c r="N99" s="32">
        <v>0.374</v>
      </c>
      <c r="O99" s="32">
        <v>0.36899999999999999</v>
      </c>
    </row>
    <row r="100" spans="1:15" ht="10.7" customHeight="1" x14ac:dyDescent="0.2">
      <c r="A100" s="28" t="s">
        <v>351</v>
      </c>
      <c r="B100" s="63"/>
      <c r="C100" s="63"/>
      <c r="D100" s="63"/>
      <c r="E100" s="48">
        <v>0.27</v>
      </c>
      <c r="G100" s="48">
        <v>0.26800000000000002</v>
      </c>
      <c r="H100" s="48">
        <v>0.26200000000000001</v>
      </c>
      <c r="I100" s="48">
        <v>0.26800000000000002</v>
      </c>
      <c r="J100" s="48">
        <v>0.27700000000000002</v>
      </c>
      <c r="L100" s="48">
        <v>0.26200000000000001</v>
      </c>
      <c r="M100" s="48">
        <v>0.25</v>
      </c>
      <c r="N100" s="48">
        <v>0.245</v>
      </c>
      <c r="O100" s="48">
        <v>0.23400000000000001</v>
      </c>
    </row>
    <row r="101" spans="1:15" ht="10.7" customHeight="1" x14ac:dyDescent="0.2">
      <c r="A101" s="133" t="s">
        <v>111</v>
      </c>
      <c r="B101" s="134"/>
      <c r="C101" s="134"/>
      <c r="D101" s="134"/>
      <c r="E101" s="135">
        <v>1</v>
      </c>
      <c r="G101" s="135">
        <v>1</v>
      </c>
      <c r="H101" s="135">
        <v>1</v>
      </c>
      <c r="I101" s="135">
        <v>1</v>
      </c>
      <c r="J101" s="135">
        <v>1</v>
      </c>
      <c r="L101" s="135">
        <v>1</v>
      </c>
      <c r="M101" s="135">
        <v>1</v>
      </c>
      <c r="N101" s="135">
        <v>1</v>
      </c>
      <c r="O101" s="135">
        <v>1</v>
      </c>
    </row>
    <row r="102" spans="1:15" ht="13.35" customHeight="1" x14ac:dyDescent="0.2">
      <c r="A102" s="279" t="s">
        <v>352</v>
      </c>
      <c r="B102" s="302"/>
      <c r="C102" s="302"/>
      <c r="D102" s="302"/>
      <c r="E102" s="302"/>
      <c r="F102" s="302"/>
      <c r="G102" s="302"/>
      <c r="H102" s="302"/>
      <c r="I102" s="302"/>
      <c r="J102" s="302"/>
      <c r="K102" s="302"/>
      <c r="L102" s="302"/>
      <c r="M102" s="302"/>
      <c r="N102" s="302"/>
      <c r="O102" s="302"/>
    </row>
    <row r="103" spans="1:15" ht="10.5" customHeight="1" x14ac:dyDescent="0.2"/>
    <row r="104" spans="1:15" ht="10.7" customHeight="1" x14ac:dyDescent="0.2">
      <c r="A104" s="12" t="s">
        <v>311</v>
      </c>
      <c r="B104" s="12"/>
      <c r="C104" s="12"/>
      <c r="D104" s="12"/>
      <c r="E104" s="12"/>
      <c r="F104" s="12"/>
      <c r="G104" s="12"/>
      <c r="H104" s="12"/>
      <c r="I104" s="12"/>
      <c r="J104" s="12"/>
      <c r="K104" s="12"/>
      <c r="L104" s="12"/>
      <c r="M104" s="12"/>
      <c r="N104" s="12"/>
      <c r="O104" s="12"/>
    </row>
    <row r="105" spans="1:15" ht="10.7" customHeight="1" x14ac:dyDescent="0.2">
      <c r="B105" s="280">
        <f>Profitability!$B$2</f>
        <v>2021</v>
      </c>
      <c r="C105" s="271"/>
      <c r="D105" s="271"/>
      <c r="E105" s="271"/>
      <c r="G105" s="280">
        <v>2020</v>
      </c>
      <c r="H105" s="271"/>
      <c r="I105" s="271"/>
      <c r="J105" s="271"/>
      <c r="L105" s="280">
        <v>2019</v>
      </c>
      <c r="M105" s="271"/>
      <c r="N105" s="271"/>
      <c r="O105" s="271"/>
    </row>
    <row r="106" spans="1:15" ht="10.7" customHeight="1" x14ac:dyDescent="0.2">
      <c r="A106" s="13" t="s">
        <v>75</v>
      </c>
      <c r="B106" s="55" t="str">
        <f>Profitability!$B$3</f>
        <v>Q4</v>
      </c>
      <c r="C106" s="55" t="str">
        <f>Profitability!$C$3</f>
        <v>Q3</v>
      </c>
      <c r="D106" s="55" t="str">
        <f>Profitability!$D$3</f>
        <v>Q2</v>
      </c>
      <c r="E106" s="55" t="str">
        <f>Profitability!$E$3</f>
        <v>Q1</v>
      </c>
      <c r="G106" s="55" t="s">
        <v>132</v>
      </c>
      <c r="H106" s="55" t="s">
        <v>133</v>
      </c>
      <c r="I106" s="55" t="s">
        <v>134</v>
      </c>
      <c r="J106" s="55" t="s">
        <v>135</v>
      </c>
      <c r="L106" s="55" t="s">
        <v>132</v>
      </c>
      <c r="M106" s="55" t="s">
        <v>133</v>
      </c>
      <c r="N106" s="55" t="s">
        <v>134</v>
      </c>
      <c r="O106" s="55" t="s">
        <v>135</v>
      </c>
    </row>
    <row r="107" spans="1:15" ht="10.7" customHeight="1" x14ac:dyDescent="0.2">
      <c r="A107" s="16" t="s">
        <v>126</v>
      </c>
      <c r="B107" s="43"/>
      <c r="C107" s="43"/>
      <c r="D107" s="43"/>
      <c r="E107" s="43"/>
      <c r="F107" s="43"/>
      <c r="G107" s="43"/>
      <c r="H107" s="43"/>
      <c r="I107" s="43"/>
      <c r="J107" s="43"/>
      <c r="K107" s="43"/>
      <c r="L107" s="43"/>
      <c r="M107" s="43"/>
      <c r="N107" s="43"/>
      <c r="O107" s="43"/>
    </row>
    <row r="108" spans="1:15" ht="10.7" customHeight="1" x14ac:dyDescent="0.2">
      <c r="A108" s="17" t="s">
        <v>353</v>
      </c>
    </row>
    <row r="109" spans="1:15" ht="10.7" customHeight="1" x14ac:dyDescent="0.2">
      <c r="A109" s="28" t="s">
        <v>354</v>
      </c>
    </row>
    <row r="110" spans="1:15" ht="10.7" customHeight="1" x14ac:dyDescent="0.2">
      <c r="A110" s="28" t="s">
        <v>355</v>
      </c>
      <c r="B110" s="59"/>
      <c r="C110" s="59"/>
      <c r="D110" s="59"/>
      <c r="E110" s="18">
        <v>0</v>
      </c>
      <c r="G110" s="18">
        <v>0</v>
      </c>
      <c r="H110" s="18">
        <v>0</v>
      </c>
      <c r="I110" s="18">
        <v>0</v>
      </c>
      <c r="J110" s="18">
        <v>0</v>
      </c>
      <c r="L110" s="46">
        <v>1E-4</v>
      </c>
      <c r="M110" s="18">
        <v>0</v>
      </c>
      <c r="N110" s="46">
        <v>5.0000000000000001E-4</v>
      </c>
      <c r="O110" s="46">
        <v>5.0000000000000001E-4</v>
      </c>
    </row>
    <row r="111" spans="1:15" ht="10.7" customHeight="1" x14ac:dyDescent="0.2">
      <c r="A111" s="28" t="s">
        <v>350</v>
      </c>
      <c r="B111" s="59"/>
      <c r="C111" s="59"/>
      <c r="D111" s="59"/>
      <c r="E111" s="18">
        <v>0</v>
      </c>
      <c r="G111" s="18">
        <v>0</v>
      </c>
      <c r="H111" s="18">
        <v>0</v>
      </c>
      <c r="I111" s="46">
        <v>4.0000000000000002E-4</v>
      </c>
      <c r="J111" s="18">
        <v>0</v>
      </c>
      <c r="L111" s="46">
        <v>2.0999999999999999E-3</v>
      </c>
      <c r="M111" s="46">
        <v>2.0999999999999999E-3</v>
      </c>
      <c r="N111" s="46">
        <v>2E-3</v>
      </c>
      <c r="O111" s="46">
        <v>2.0999999999999999E-3</v>
      </c>
    </row>
    <row r="112" spans="1:15" ht="10.7" customHeight="1" x14ac:dyDescent="0.2">
      <c r="A112" s="28" t="s">
        <v>351</v>
      </c>
      <c r="B112" s="59"/>
      <c r="C112" s="59"/>
      <c r="D112" s="59"/>
      <c r="E112" s="18">
        <v>0</v>
      </c>
      <c r="G112" s="18">
        <v>0</v>
      </c>
      <c r="H112" s="18">
        <v>0</v>
      </c>
      <c r="I112" s="18">
        <v>0</v>
      </c>
      <c r="J112" s="46">
        <v>2.0999999999999999E-3</v>
      </c>
      <c r="L112" s="18">
        <v>0</v>
      </c>
      <c r="M112" s="18">
        <v>0</v>
      </c>
      <c r="N112" s="18">
        <v>0</v>
      </c>
      <c r="O112" s="18">
        <v>0</v>
      </c>
    </row>
    <row r="113" spans="1:15" ht="10.7" customHeight="1" x14ac:dyDescent="0.2">
      <c r="A113" s="28" t="s">
        <v>111</v>
      </c>
      <c r="B113" s="59"/>
      <c r="C113" s="59"/>
      <c r="D113" s="59"/>
      <c r="E113" s="18">
        <v>0</v>
      </c>
      <c r="G113" s="18">
        <v>0</v>
      </c>
      <c r="H113" s="18">
        <v>0</v>
      </c>
      <c r="I113" s="46">
        <v>1E-4</v>
      </c>
      <c r="J113" s="46">
        <v>5.9999999999999995E-4</v>
      </c>
      <c r="L113" s="46">
        <v>8.0000000000000004E-4</v>
      </c>
      <c r="M113" s="46">
        <v>8.0000000000000004E-4</v>
      </c>
      <c r="N113" s="46">
        <v>1E-3</v>
      </c>
      <c r="O113" s="46">
        <v>1E-3</v>
      </c>
    </row>
    <row r="114" spans="1:15" ht="10.7" customHeight="1" x14ac:dyDescent="0.2">
      <c r="A114" s="39" t="s">
        <v>356</v>
      </c>
      <c r="B114" s="63"/>
      <c r="C114" s="63"/>
      <c r="D114" s="63"/>
      <c r="E114" s="142">
        <v>2.9999999999999997E-4</v>
      </c>
      <c r="G114" s="142">
        <v>2.9999999999999997E-4</v>
      </c>
      <c r="H114" s="142">
        <v>2.9999999999999997E-4</v>
      </c>
      <c r="I114" s="142">
        <v>2.9999999999999997E-4</v>
      </c>
      <c r="J114" s="142">
        <v>8.0000000000000004E-4</v>
      </c>
      <c r="L114" s="142">
        <v>1E-3</v>
      </c>
      <c r="M114" s="142">
        <v>8.9999999999999998E-4</v>
      </c>
      <c r="N114" s="142">
        <v>1.1000000000000001E-3</v>
      </c>
      <c r="O114" s="142">
        <v>1.1999999999999999E-3</v>
      </c>
    </row>
    <row r="115" spans="1:15" ht="10.7" customHeight="1" x14ac:dyDescent="0.2">
      <c r="A115" s="16" t="s">
        <v>306</v>
      </c>
      <c r="B115" s="43"/>
      <c r="C115" s="43"/>
      <c r="D115" s="43"/>
      <c r="E115" s="52"/>
      <c r="F115" s="43"/>
      <c r="G115" s="43"/>
      <c r="H115" s="43"/>
      <c r="I115" s="43"/>
      <c r="J115" s="43"/>
      <c r="K115" s="43"/>
      <c r="L115" s="43"/>
      <c r="M115" s="43"/>
      <c r="N115" s="43"/>
      <c r="O115" s="43"/>
    </row>
    <row r="116" spans="1:15" ht="10.7" customHeight="1" x14ac:dyDescent="0.2">
      <c r="A116" s="17" t="s">
        <v>357</v>
      </c>
      <c r="B116" s="58"/>
      <c r="C116" s="58"/>
      <c r="D116" s="58"/>
      <c r="E116" s="18">
        <v>3471600000</v>
      </c>
      <c r="G116" s="18">
        <v>3285700000</v>
      </c>
      <c r="H116" s="18">
        <v>3142100000</v>
      </c>
      <c r="I116" s="18">
        <v>2929300000</v>
      </c>
      <c r="J116" s="18">
        <v>2752000000</v>
      </c>
      <c r="L116" s="18">
        <v>3023500000</v>
      </c>
      <c r="M116" s="18">
        <v>2920100000</v>
      </c>
      <c r="N116" s="18">
        <v>2810300000</v>
      </c>
      <c r="O116" s="18">
        <v>3094500000</v>
      </c>
    </row>
    <row r="117" spans="1:15" ht="10.7" customHeight="1" x14ac:dyDescent="0.2">
      <c r="A117" s="17" t="s">
        <v>328</v>
      </c>
      <c r="B117" s="95"/>
      <c r="C117" s="17"/>
      <c r="D117" s="17"/>
      <c r="E117" s="17"/>
    </row>
    <row r="118" spans="1:15" ht="10.7" customHeight="1" x14ac:dyDescent="0.2">
      <c r="A118" s="28" t="s">
        <v>302</v>
      </c>
      <c r="B118" s="59"/>
      <c r="C118" s="59"/>
      <c r="D118" s="59"/>
      <c r="E118" s="32">
        <v>0.188</v>
      </c>
      <c r="G118" s="32">
        <v>0.18099999999999999</v>
      </c>
      <c r="H118" s="32">
        <v>0.14399999999999999</v>
      </c>
      <c r="I118" s="32">
        <v>0.13600000000000001</v>
      </c>
      <c r="J118" s="32">
        <v>0.126</v>
      </c>
      <c r="L118" s="32">
        <v>0.17</v>
      </c>
      <c r="M118" s="32">
        <v>0.17599999999999999</v>
      </c>
      <c r="N118" s="32">
        <v>0.16400000000000001</v>
      </c>
      <c r="O118" s="32">
        <v>0.14499999999999999</v>
      </c>
    </row>
    <row r="119" spans="1:15" ht="10.7" customHeight="1" x14ac:dyDescent="0.2">
      <c r="A119" s="28" t="s">
        <v>299</v>
      </c>
      <c r="B119" s="63"/>
      <c r="C119" s="63"/>
      <c r="D119" s="63"/>
      <c r="E119" s="48">
        <v>0.81200000000000006</v>
      </c>
      <c r="G119" s="48">
        <v>0.81899999999999995</v>
      </c>
      <c r="H119" s="48">
        <v>0.85599999999999998</v>
      </c>
      <c r="I119" s="48">
        <v>0.86399999999999999</v>
      </c>
      <c r="J119" s="48">
        <v>0.874</v>
      </c>
      <c r="L119" s="48">
        <v>0.83</v>
      </c>
      <c r="M119" s="48">
        <v>0.82399999999999995</v>
      </c>
      <c r="N119" s="48">
        <v>0.83599999999999997</v>
      </c>
      <c r="O119" s="48">
        <v>0.85499999999999998</v>
      </c>
    </row>
    <row r="120" spans="1:15" ht="10.7" customHeight="1" x14ac:dyDescent="0.2">
      <c r="A120" s="28" t="s">
        <v>111</v>
      </c>
      <c r="B120" s="124"/>
      <c r="C120" s="124"/>
      <c r="D120" s="124"/>
      <c r="E120" s="139">
        <v>1</v>
      </c>
      <c r="G120" s="139">
        <v>1</v>
      </c>
      <c r="H120" s="139">
        <v>1</v>
      </c>
      <c r="I120" s="139">
        <v>1</v>
      </c>
      <c r="J120" s="139">
        <v>1</v>
      </c>
      <c r="L120" s="139">
        <v>1</v>
      </c>
      <c r="M120" s="139">
        <v>1</v>
      </c>
      <c r="N120" s="139">
        <v>1</v>
      </c>
      <c r="O120" s="139">
        <v>1</v>
      </c>
    </row>
    <row r="121" spans="1:15" ht="10.7" customHeight="1" x14ac:dyDescent="0.2">
      <c r="A121" s="17" t="s">
        <v>358</v>
      </c>
      <c r="B121" s="95"/>
      <c r="C121" s="95"/>
    </row>
    <row r="122" spans="1:15" ht="10.7" customHeight="1" x14ac:dyDescent="0.2">
      <c r="A122" s="28" t="s">
        <v>359</v>
      </c>
      <c r="B122" s="59"/>
      <c r="C122" s="59"/>
      <c r="D122" s="59"/>
      <c r="E122" s="32">
        <v>0.55300000000000005</v>
      </c>
      <c r="G122" s="32">
        <v>0.55500000000000005</v>
      </c>
      <c r="H122" s="32">
        <v>0.55600000000000005</v>
      </c>
      <c r="I122" s="32">
        <v>0.56599999999999995</v>
      </c>
      <c r="J122" s="32">
        <v>0.60799999999999998</v>
      </c>
      <c r="L122" s="32">
        <v>0.54800000000000004</v>
      </c>
      <c r="M122" s="32">
        <v>0.53100000000000003</v>
      </c>
      <c r="N122" s="32">
        <v>0.53600000000000003</v>
      </c>
      <c r="O122" s="32">
        <v>0.58899999999999997</v>
      </c>
    </row>
    <row r="123" spans="1:15" ht="10.7" customHeight="1" x14ac:dyDescent="0.2">
      <c r="A123" s="28" t="s">
        <v>360</v>
      </c>
      <c r="B123" s="59"/>
      <c r="C123" s="59"/>
      <c r="D123" s="59"/>
      <c r="E123" s="32">
        <v>0.22800000000000001</v>
      </c>
      <c r="G123" s="32">
        <v>0.22500000000000001</v>
      </c>
      <c r="H123" s="32">
        <v>0.17599999999999999</v>
      </c>
      <c r="I123" s="32">
        <v>0.17199999999999999</v>
      </c>
      <c r="J123" s="32">
        <v>0.159</v>
      </c>
      <c r="L123" s="32">
        <v>0.185</v>
      </c>
      <c r="M123" s="32">
        <v>0.189</v>
      </c>
      <c r="N123" s="32">
        <v>0.19800000000000001</v>
      </c>
      <c r="O123" s="32">
        <v>0.16700000000000001</v>
      </c>
    </row>
    <row r="124" spans="1:15" ht="10.7" customHeight="1" x14ac:dyDescent="0.2">
      <c r="A124" s="28" t="s">
        <v>361</v>
      </c>
      <c r="B124" s="59"/>
      <c r="C124" s="59"/>
      <c r="D124" s="59"/>
      <c r="E124" s="32">
        <v>0.02</v>
      </c>
      <c r="G124" s="32">
        <v>2.1000000000000001E-2</v>
      </c>
      <c r="H124" s="32">
        <v>7.6999999999999999E-2</v>
      </c>
      <c r="I124" s="32">
        <v>8.2000000000000003E-2</v>
      </c>
      <c r="J124" s="32">
        <v>7.0999999999999994E-2</v>
      </c>
      <c r="L124" s="32">
        <v>0.10299999999999999</v>
      </c>
      <c r="M124" s="32">
        <v>0.112</v>
      </c>
      <c r="N124" s="32">
        <v>9.5000000000000001E-2</v>
      </c>
      <c r="O124" s="32">
        <v>9.9000000000000005E-2</v>
      </c>
    </row>
    <row r="125" spans="1:15" ht="10.7" customHeight="1" x14ac:dyDescent="0.2">
      <c r="A125" s="28" t="s">
        <v>362</v>
      </c>
      <c r="B125" s="63"/>
      <c r="C125" s="63"/>
      <c r="D125" s="63"/>
      <c r="E125" s="48">
        <v>0.19900000000000001</v>
      </c>
      <c r="G125" s="48">
        <v>0.19900000000000001</v>
      </c>
      <c r="H125" s="48">
        <v>0.191</v>
      </c>
      <c r="I125" s="48">
        <v>0.18</v>
      </c>
      <c r="J125" s="48">
        <v>0.16200000000000001</v>
      </c>
      <c r="L125" s="48">
        <v>0.16400000000000001</v>
      </c>
      <c r="M125" s="48">
        <v>0.16800000000000001</v>
      </c>
      <c r="N125" s="48">
        <v>0.17100000000000001</v>
      </c>
      <c r="O125" s="48">
        <v>0.14499999999999999</v>
      </c>
    </row>
    <row r="126" spans="1:15" ht="10.7" customHeight="1" x14ac:dyDescent="0.2">
      <c r="A126" s="28" t="s">
        <v>111</v>
      </c>
      <c r="B126" s="124"/>
      <c r="C126" s="124"/>
      <c r="D126" s="124"/>
      <c r="E126" s="139">
        <v>1</v>
      </c>
      <c r="G126" s="139">
        <v>1</v>
      </c>
      <c r="H126" s="139">
        <v>1</v>
      </c>
      <c r="I126" s="139">
        <v>1</v>
      </c>
      <c r="J126" s="139">
        <v>1</v>
      </c>
      <c r="L126" s="139">
        <v>1</v>
      </c>
      <c r="M126" s="139">
        <v>1</v>
      </c>
      <c r="N126" s="139">
        <v>1</v>
      </c>
      <c r="O126" s="139">
        <v>1</v>
      </c>
    </row>
    <row r="127" spans="1:15" ht="10.7" customHeight="1" x14ac:dyDescent="0.2">
      <c r="A127" s="17" t="s">
        <v>363</v>
      </c>
    </row>
    <row r="128" spans="1:15" ht="10.7" customHeight="1" x14ac:dyDescent="0.2">
      <c r="A128" s="28" t="s">
        <v>364</v>
      </c>
      <c r="B128" s="59"/>
      <c r="C128" s="59"/>
      <c r="D128" s="59"/>
      <c r="E128" s="32">
        <v>0.51100000000000001</v>
      </c>
      <c r="G128" s="32">
        <v>0.51200000000000001</v>
      </c>
      <c r="H128" s="32">
        <v>0.53600000000000003</v>
      </c>
      <c r="I128" s="32">
        <v>0.51800000000000002</v>
      </c>
      <c r="J128" s="32">
        <v>0.56599999999999995</v>
      </c>
      <c r="L128" s="32">
        <v>0.497</v>
      </c>
      <c r="M128" s="32">
        <v>0.48399999999999999</v>
      </c>
      <c r="N128" s="32">
        <v>0.48</v>
      </c>
      <c r="O128" s="32">
        <v>0.54100000000000004</v>
      </c>
    </row>
    <row r="129" spans="1:15" ht="10.7" customHeight="1" x14ac:dyDescent="0.2">
      <c r="A129" s="28" t="s">
        <v>365</v>
      </c>
      <c r="B129" s="59"/>
      <c r="C129" s="59"/>
      <c r="D129" s="59"/>
      <c r="E129" s="32">
        <v>0.28699999999999998</v>
      </c>
      <c r="G129" s="32">
        <v>0.28899999999999998</v>
      </c>
      <c r="H129" s="32">
        <v>0.28399999999999997</v>
      </c>
      <c r="I129" s="32">
        <v>0.30199999999999999</v>
      </c>
      <c r="J129" s="32">
        <v>0.27600000000000002</v>
      </c>
      <c r="L129" s="32">
        <v>0.29399999999999998</v>
      </c>
      <c r="M129" s="32">
        <v>0.3</v>
      </c>
      <c r="N129" s="32">
        <v>0.31</v>
      </c>
      <c r="O129" s="32">
        <v>0.27900000000000003</v>
      </c>
    </row>
    <row r="130" spans="1:15" ht="10.7" customHeight="1" x14ac:dyDescent="0.2">
      <c r="A130" s="28" t="s">
        <v>366</v>
      </c>
      <c r="B130" s="63"/>
      <c r="C130" s="63"/>
      <c r="D130" s="63"/>
      <c r="E130" s="48">
        <v>0.20200000000000001</v>
      </c>
      <c r="G130" s="48">
        <v>0.19900000000000001</v>
      </c>
      <c r="H130" s="48">
        <v>0.18</v>
      </c>
      <c r="I130" s="48">
        <v>0.18</v>
      </c>
      <c r="J130" s="48">
        <v>0.158</v>
      </c>
      <c r="L130" s="48">
        <v>0.20899999999999999</v>
      </c>
      <c r="M130" s="48">
        <v>0.216</v>
      </c>
      <c r="N130" s="48">
        <v>0.21</v>
      </c>
      <c r="O130" s="48">
        <v>0.18</v>
      </c>
    </row>
    <row r="131" spans="1:15" ht="10.7" customHeight="1" x14ac:dyDescent="0.2">
      <c r="A131" s="133" t="s">
        <v>111</v>
      </c>
      <c r="B131" s="134"/>
      <c r="C131" s="134"/>
      <c r="D131" s="134"/>
      <c r="E131" s="135">
        <v>1</v>
      </c>
      <c r="G131" s="135">
        <v>1</v>
      </c>
      <c r="H131" s="135">
        <v>1</v>
      </c>
      <c r="I131" s="135">
        <v>1</v>
      </c>
      <c r="J131" s="135">
        <v>1</v>
      </c>
      <c r="L131" s="135">
        <v>1</v>
      </c>
      <c r="M131" s="135">
        <v>1</v>
      </c>
      <c r="N131" s="135">
        <v>1</v>
      </c>
      <c r="O131" s="135">
        <v>1</v>
      </c>
    </row>
    <row r="132" spans="1:15" ht="10.7" customHeight="1" x14ac:dyDescent="0.2">
      <c r="A132" s="16" t="s">
        <v>307</v>
      </c>
      <c r="B132" s="43"/>
      <c r="C132" s="43"/>
      <c r="D132" s="43"/>
      <c r="E132" s="43"/>
      <c r="F132" s="43"/>
      <c r="G132" s="43"/>
      <c r="H132" s="43"/>
      <c r="I132" s="43"/>
      <c r="J132" s="43"/>
      <c r="K132" s="43"/>
      <c r="L132" s="43"/>
      <c r="M132" s="43"/>
      <c r="N132" s="43"/>
      <c r="O132" s="43"/>
    </row>
    <row r="133" spans="1:15" ht="10.7" customHeight="1" x14ac:dyDescent="0.2">
      <c r="A133" s="17" t="s">
        <v>303</v>
      </c>
      <c r="B133" s="58"/>
      <c r="C133" s="58"/>
      <c r="D133" s="58"/>
      <c r="E133" s="18">
        <v>1884800000</v>
      </c>
      <c r="G133" s="18">
        <v>1916100000</v>
      </c>
      <c r="H133" s="18">
        <v>1989000000</v>
      </c>
      <c r="I133" s="18">
        <v>1988800000</v>
      </c>
      <c r="J133" s="18">
        <v>2021700000</v>
      </c>
      <c r="L133" s="18">
        <v>2076600000</v>
      </c>
      <c r="M133" s="18">
        <v>1773800000</v>
      </c>
      <c r="N133" s="18">
        <v>1728800000</v>
      </c>
      <c r="O133" s="18">
        <v>1720500000</v>
      </c>
    </row>
    <row r="134" spans="1:15" ht="10.7" customHeight="1" x14ac:dyDescent="0.2">
      <c r="A134" s="17" t="s">
        <v>367</v>
      </c>
      <c r="B134" s="56"/>
      <c r="C134" s="56"/>
      <c r="D134" s="56"/>
      <c r="E134" s="21">
        <v>28100000</v>
      </c>
      <c r="G134" s="21">
        <v>27400000</v>
      </c>
      <c r="H134" s="21">
        <v>26400000</v>
      </c>
      <c r="I134" s="21">
        <v>24500000</v>
      </c>
      <c r="J134" s="21">
        <v>22400000</v>
      </c>
      <c r="L134" s="21">
        <v>22200000</v>
      </c>
      <c r="M134" s="21">
        <v>19600000</v>
      </c>
      <c r="N134" s="21">
        <v>18600000</v>
      </c>
      <c r="O134" s="21">
        <v>18300000</v>
      </c>
    </row>
    <row r="135" spans="1:15" ht="10.7" customHeight="1" x14ac:dyDescent="0.2">
      <c r="A135" s="17" t="s">
        <v>368</v>
      </c>
      <c r="B135" s="117"/>
      <c r="C135" s="117"/>
      <c r="D135" s="117"/>
      <c r="E135" s="57">
        <v>1912900000</v>
      </c>
      <c r="G135" s="57">
        <v>1943500000</v>
      </c>
      <c r="H135" s="57">
        <v>2015400000</v>
      </c>
      <c r="I135" s="57">
        <v>2013300000</v>
      </c>
      <c r="J135" s="57">
        <v>2044100000</v>
      </c>
      <c r="L135" s="57">
        <v>2098800000</v>
      </c>
      <c r="M135" s="57">
        <v>1793400000</v>
      </c>
      <c r="N135" s="57">
        <v>1747400000</v>
      </c>
      <c r="O135" s="57">
        <v>1738800000</v>
      </c>
    </row>
    <row r="136" spans="1:15" ht="10.7" customHeight="1" x14ac:dyDescent="0.2">
      <c r="A136" s="39" t="s">
        <v>128</v>
      </c>
      <c r="B136" s="63"/>
      <c r="C136" s="63"/>
      <c r="D136" s="63"/>
      <c r="E136" s="48">
        <v>0.95</v>
      </c>
      <c r="G136" s="48">
        <v>0.95</v>
      </c>
      <c r="H136" s="48">
        <v>0.96</v>
      </c>
      <c r="I136" s="48">
        <v>0.96</v>
      </c>
      <c r="J136" s="48">
        <v>0.95</v>
      </c>
      <c r="L136" s="48">
        <v>0.94</v>
      </c>
      <c r="M136" s="48">
        <v>0.93</v>
      </c>
      <c r="N136" s="48">
        <v>0.96</v>
      </c>
      <c r="O136" s="48">
        <v>0.96</v>
      </c>
    </row>
    <row r="137" spans="1:15" ht="10.7" customHeight="1" x14ac:dyDescent="0.2">
      <c r="A137" s="16" t="s">
        <v>247</v>
      </c>
      <c r="B137" s="43"/>
      <c r="C137" s="43"/>
      <c r="D137" s="43"/>
      <c r="E137" s="43"/>
      <c r="F137" s="43"/>
      <c r="G137" s="43"/>
      <c r="H137" s="43"/>
      <c r="I137" s="43"/>
      <c r="J137" s="43"/>
      <c r="K137" s="43"/>
      <c r="L137" s="43"/>
      <c r="M137" s="43"/>
      <c r="N137" s="43"/>
      <c r="O137" s="43"/>
    </row>
    <row r="138" spans="1:15" ht="19.149999999999999" customHeight="1" x14ac:dyDescent="0.2">
      <c r="A138" s="39" t="s">
        <v>369</v>
      </c>
      <c r="B138" s="56"/>
      <c r="C138" s="56"/>
      <c r="D138" s="56"/>
      <c r="E138" s="21">
        <v>489800000</v>
      </c>
      <c r="G138" s="21">
        <v>535400000</v>
      </c>
      <c r="H138" s="21">
        <v>527900000</v>
      </c>
      <c r="I138" s="21">
        <v>493600000</v>
      </c>
      <c r="J138" s="21">
        <v>450900000</v>
      </c>
      <c r="L138" s="21">
        <v>408000000</v>
      </c>
      <c r="M138" s="21">
        <v>394600000</v>
      </c>
      <c r="N138" s="21">
        <v>363700000</v>
      </c>
      <c r="O138" s="21">
        <v>332500000</v>
      </c>
    </row>
    <row r="139" spans="1:15" ht="10.7" customHeight="1" x14ac:dyDescent="0.2">
      <c r="A139" s="279" t="s">
        <v>370</v>
      </c>
      <c r="B139" s="279"/>
      <c r="C139" s="279"/>
      <c r="D139" s="279"/>
      <c r="E139" s="279"/>
      <c r="F139" s="279"/>
      <c r="G139" s="279"/>
      <c r="H139" s="279"/>
      <c r="I139" s="279"/>
      <c r="J139" s="279"/>
      <c r="K139" s="279"/>
      <c r="L139" s="279"/>
      <c r="M139" s="279"/>
      <c r="N139" s="279"/>
      <c r="O139" s="279"/>
    </row>
    <row r="140" spans="1:15" ht="10.7" customHeight="1" x14ac:dyDescent="0.2">
      <c r="A140" s="277" t="s">
        <v>371</v>
      </c>
      <c r="B140" s="271"/>
      <c r="C140" s="271"/>
      <c r="D140" s="271"/>
      <c r="E140" s="271"/>
      <c r="F140" s="271"/>
      <c r="G140" s="271"/>
      <c r="H140" s="271"/>
      <c r="I140" s="271"/>
      <c r="J140" s="271"/>
      <c r="K140" s="271"/>
      <c r="L140" s="271"/>
      <c r="M140" s="271"/>
      <c r="N140" s="271"/>
      <c r="O140" s="271"/>
    </row>
  </sheetData>
  <mergeCells count="17">
    <mergeCell ref="B2:E2"/>
    <mergeCell ref="G2:J2"/>
    <mergeCell ref="L2:O2"/>
    <mergeCell ref="B32:E32"/>
    <mergeCell ref="G32:J32"/>
    <mergeCell ref="L32:O32"/>
    <mergeCell ref="A55:O55"/>
    <mergeCell ref="L59:O59"/>
    <mergeCell ref="G59:J59"/>
    <mergeCell ref="A57:O57"/>
    <mergeCell ref="B59:E59"/>
    <mergeCell ref="A140:O140"/>
    <mergeCell ref="A102:O102"/>
    <mergeCell ref="L105:O105"/>
    <mergeCell ref="G105:J105"/>
    <mergeCell ref="B105:E105"/>
    <mergeCell ref="A139:O139"/>
  </mergeCells>
  <conditionalFormatting sqref="K29 F29">
    <cfRule type="cellIs" dxfId="43" priority="1" operator="notEqual">
      <formula>SUM(F24:F28)</formula>
    </cfRule>
  </conditionalFormatting>
  <conditionalFormatting sqref="K70 F70">
    <cfRule type="cellIs" dxfId="42" priority="2" operator="notEqual">
      <formula>SUM(F66:F69)</formula>
    </cfRule>
  </conditionalFormatting>
  <conditionalFormatting sqref="B87:D87">
    <cfRule type="cellIs" dxfId="41" priority="3" operator="notEqual">
      <formula>"B85-B86"</formula>
    </cfRule>
  </conditionalFormatting>
  <conditionalFormatting sqref="K126 F126">
    <cfRule type="cellIs" dxfId="40" priority="4" operator="notEqual">
      <formula>SUM(F122:F125)</formula>
    </cfRule>
  </conditionalFormatting>
  <conditionalFormatting sqref="B5:D5">
    <cfRule type="cellIs" dxfId="39" priority="5" operator="notEqual">
      <formula>"'Balance Sheet'!B15"</formula>
    </cfRule>
  </conditionalFormatting>
  <conditionalFormatting sqref="B64:D64">
    <cfRule type="cellIs" dxfId="38" priority="6" operator="notEqual">
      <formula>"'Balance Sheet'!B8"</formula>
    </cfRule>
  </conditionalFormatting>
  <conditionalFormatting sqref="K77 F77">
    <cfRule type="cellIs" dxfId="37" priority="7" operator="notEqual">
      <formula>SUM(F72:F76)</formula>
    </cfRule>
  </conditionalFormatting>
  <conditionalFormatting sqref="F101 K101">
    <cfRule type="cellIs" dxfId="36" priority="8" operator="notEqual">
      <formula>SUM(F93:F95)</formula>
    </cfRule>
  </conditionalFormatting>
  <conditionalFormatting sqref="F131 K131">
    <cfRule type="cellIs" dxfId="35" priority="9" operator="notEqual">
      <formula>SUM(F128:F130)</formula>
    </cfRule>
  </conditionalFormatting>
  <conditionalFormatting sqref="B41:L41">
    <cfRule type="cellIs" dxfId="34" priority="10" operator="notEqual">
      <formula>SUM(B39:B40)</formula>
    </cfRule>
  </conditionalFormatting>
  <conditionalFormatting sqref="B47:L47">
    <cfRule type="cellIs" dxfId="33" priority="11" operator="notEqual">
      <formula>SUM(B44:B46)</formula>
    </cfRule>
  </conditionalFormatting>
  <conditionalFormatting sqref="B52:L52">
    <cfRule type="cellIs" dxfId="32" priority="12" operator="notEqual">
      <formula>SUM(B49:B51)</formula>
    </cfRule>
  </conditionalFormatting>
  <conditionalFormatting sqref="F96 K96">
    <cfRule type="cellIs" dxfId="31" priority="13" operator="notEqual">
      <formula>SUM(F93:F95)</formula>
    </cfRule>
  </conditionalFormatting>
  <conditionalFormatting sqref="F83 K83">
    <cfRule type="cellIs" dxfId="30" priority="14" operator="notEqual">
      <formula>SUM(F79:F82)</formula>
    </cfRule>
  </conditionalFormatting>
  <conditionalFormatting sqref="B85:D85">
    <cfRule type="cellIs" dxfId="29" priority="15" operator="notEqual">
      <formula>"'Balance Sheet'!B10"</formula>
    </cfRule>
  </conditionalFormatting>
  <conditionalFormatting sqref="B116:D116">
    <cfRule type="cellIs" dxfId="28" priority="16" operator="notEqual">
      <formula>"'Balance Sheet'!B9"</formula>
    </cfRule>
  </conditionalFormatting>
  <conditionalFormatting sqref="B133:D133">
    <cfRule type="cellIs" dxfId="27" priority="17" operator="notEqual">
      <formula>"'Balance Sheet'!B14"</formula>
    </cfRule>
  </conditionalFormatting>
  <conditionalFormatting sqref="K13 F13">
    <cfRule type="cellIs" dxfId="26" priority="18" operator="notEqual">
      <formula>SUM(F7:F12)</formula>
    </cfRule>
  </conditionalFormatting>
  <conditionalFormatting sqref="F22 K22">
    <cfRule type="cellIs" dxfId="25" priority="19" operator="notEqual">
      <formula>SUM(F15:F21)</formula>
    </cfRule>
  </conditionalFormatting>
  <conditionalFormatting sqref="K91 F91">
    <cfRule type="cellIs" dxfId="24" priority="20" operator="notEqual">
      <formula>SUM(F89:F90)</formula>
    </cfRule>
  </conditionalFormatting>
  <conditionalFormatting sqref="K120 F120">
    <cfRule type="cellIs" dxfId="23" priority="21" operator="notEqual">
      <formula>SUM(F118:F119)</formula>
    </cfRule>
  </conditionalFormatting>
  <conditionalFormatting sqref="B135:L135">
    <cfRule type="cellIs" dxfId="22" priority="22" operator="notEqual">
      <formula>SUM(B133:B134)</formula>
    </cfRule>
  </conditionalFormatting>
  <pageMargins left="0.75" right="0.75" top="1" bottom="1" header="0.5" footer="0.5"/>
  <pageSetup scale="76" orientation="portrait" r:id="rId1"/>
  <rowBreaks count="2" manualBreakCount="2">
    <brk id="57" max="16383" man="1"/>
    <brk id="10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85"/>
  <sheetViews>
    <sheetView showRuler="0" topLeftCell="A13" zoomScale="130" zoomScaleNormal="130" workbookViewId="0">
      <selection activeCell="A81" sqref="A81:O81"/>
    </sheetView>
  </sheetViews>
  <sheetFormatPr baseColWidth="10" defaultColWidth="13.140625" defaultRowHeight="12.75" x14ac:dyDescent="0.2"/>
  <cols>
    <col min="1" max="1" width="35.85546875" customWidth="1"/>
    <col min="2" max="4" width="8.5703125" hidden="1" customWidth="1"/>
    <col min="5" max="5" width="8.5703125" customWidth="1"/>
    <col min="6" max="6" width="0.28515625" customWidth="1"/>
    <col min="7" max="10" width="8.5703125" customWidth="1"/>
    <col min="11" max="11" width="0.28515625" customWidth="1"/>
    <col min="12" max="12" width="8.5703125" customWidth="1"/>
    <col min="13" max="15" width="7.5703125" customWidth="1"/>
  </cols>
  <sheetData>
    <row r="1" spans="1:15" ht="15.75" customHeight="1" x14ac:dyDescent="0.2">
      <c r="A1" s="12" t="s">
        <v>372</v>
      </c>
      <c r="B1" s="12"/>
      <c r="C1" s="12"/>
      <c r="D1" s="12"/>
      <c r="E1" s="12"/>
      <c r="F1" s="12"/>
      <c r="G1" s="12"/>
      <c r="H1" s="12"/>
      <c r="I1" s="12"/>
      <c r="J1" s="12"/>
      <c r="K1" s="12"/>
      <c r="L1" s="12"/>
      <c r="M1" s="12"/>
      <c r="N1" s="12"/>
      <c r="O1" s="12"/>
    </row>
    <row r="2" spans="1:15" ht="15.75" customHeight="1" x14ac:dyDescent="0.2">
      <c r="B2" s="280">
        <v>2021</v>
      </c>
      <c r="C2" s="271"/>
      <c r="D2" s="271"/>
      <c r="E2" s="271"/>
      <c r="G2" s="280">
        <v>2020</v>
      </c>
      <c r="H2" s="271"/>
      <c r="I2" s="271"/>
      <c r="J2" s="271"/>
      <c r="L2" s="280">
        <v>2019</v>
      </c>
      <c r="M2" s="271"/>
      <c r="N2" s="271"/>
      <c r="O2" s="271"/>
    </row>
    <row r="3" spans="1:15" ht="15.75" customHeight="1" x14ac:dyDescent="0.2">
      <c r="A3" s="13" t="s">
        <v>75</v>
      </c>
      <c r="B3" s="55" t="str">
        <f>Profitability!$B$3</f>
        <v>Q4</v>
      </c>
      <c r="C3" s="55" t="str">
        <f>Profitability!$C$3</f>
        <v>Q3</v>
      </c>
      <c r="D3" s="55" t="str">
        <f>Profitability!$D$3</f>
        <v>Q2</v>
      </c>
      <c r="E3" s="55" t="str">
        <f>Profitability!$E$3</f>
        <v>Q1</v>
      </c>
      <c r="G3" s="55" t="s">
        <v>132</v>
      </c>
      <c r="H3" s="55" t="s">
        <v>133</v>
      </c>
      <c r="I3" s="55" t="s">
        <v>134</v>
      </c>
      <c r="J3" s="55" t="s">
        <v>135</v>
      </c>
      <c r="L3" s="55" t="s">
        <v>132</v>
      </c>
      <c r="M3" s="55" t="s">
        <v>133</v>
      </c>
      <c r="N3" s="55" t="s">
        <v>134</v>
      </c>
      <c r="O3" s="55" t="s">
        <v>135</v>
      </c>
    </row>
    <row r="4" spans="1:15" ht="15.75" customHeight="1" x14ac:dyDescent="0.2">
      <c r="A4" s="16" t="s">
        <v>373</v>
      </c>
      <c r="B4" s="43"/>
      <c r="C4" s="43"/>
      <c r="D4" s="43"/>
      <c r="E4" s="43"/>
      <c r="F4" s="43"/>
      <c r="G4" s="43"/>
      <c r="H4" s="43"/>
      <c r="I4" s="43"/>
      <c r="J4" s="43"/>
      <c r="K4" s="43"/>
      <c r="L4" s="43"/>
      <c r="M4" s="43"/>
      <c r="N4" s="43"/>
      <c r="O4" s="43"/>
    </row>
    <row r="5" spans="1:15" ht="15.75" customHeight="1" x14ac:dyDescent="0.2">
      <c r="A5" s="17" t="s">
        <v>374</v>
      </c>
      <c r="B5" s="58"/>
      <c r="C5" s="58"/>
      <c r="D5" s="58"/>
      <c r="E5" s="18">
        <v>1449300000</v>
      </c>
      <c r="G5" s="18">
        <v>1448700000</v>
      </c>
      <c r="H5" s="18">
        <v>1448200000</v>
      </c>
      <c r="I5" s="18">
        <v>1448100000</v>
      </c>
      <c r="J5" s="18">
        <v>1447900000</v>
      </c>
      <c r="L5" s="18">
        <v>1049700000</v>
      </c>
      <c r="M5" s="18">
        <v>1049500000</v>
      </c>
      <c r="N5" s="18">
        <v>651500000</v>
      </c>
      <c r="O5" s="18">
        <v>901500000</v>
      </c>
    </row>
    <row r="6" spans="1:15" ht="15.75" customHeight="1" x14ac:dyDescent="0.2">
      <c r="A6" s="181" t="s">
        <v>375</v>
      </c>
      <c r="B6" s="58"/>
      <c r="C6" s="58"/>
      <c r="D6" s="58"/>
      <c r="E6" s="18">
        <v>36000000</v>
      </c>
      <c r="F6" s="185"/>
      <c r="G6" s="18">
        <v>40700000</v>
      </c>
      <c r="H6" s="18">
        <v>46000000</v>
      </c>
      <c r="I6" s="18">
        <v>50000000</v>
      </c>
      <c r="J6" s="18">
        <v>43300000</v>
      </c>
      <c r="K6" s="185"/>
      <c r="L6" s="18">
        <v>41900000</v>
      </c>
      <c r="M6" s="18">
        <v>52600000</v>
      </c>
      <c r="N6" s="18">
        <v>52600000</v>
      </c>
      <c r="O6" s="18">
        <v>52700000</v>
      </c>
    </row>
    <row r="7" spans="1:15" ht="15.75" customHeight="1" x14ac:dyDescent="0.2">
      <c r="A7" s="17" t="s">
        <v>376</v>
      </c>
    </row>
    <row r="8" spans="1:15" ht="15.75" customHeight="1" x14ac:dyDescent="0.2">
      <c r="A8" s="28" t="s">
        <v>377</v>
      </c>
      <c r="B8" s="58"/>
      <c r="C8" s="58"/>
      <c r="D8" s="58"/>
      <c r="E8" s="18">
        <v>1689500000</v>
      </c>
      <c r="G8" s="18">
        <v>1674500000</v>
      </c>
      <c r="H8" s="18">
        <v>1672800000</v>
      </c>
      <c r="I8" s="18">
        <v>1671900000</v>
      </c>
      <c r="J8" s="18">
        <v>1671900000</v>
      </c>
      <c r="L8" s="18">
        <v>1666500000</v>
      </c>
      <c r="M8" s="18">
        <v>1652300000</v>
      </c>
      <c r="N8" s="18">
        <v>1632300000</v>
      </c>
      <c r="O8" s="18">
        <v>1634500000</v>
      </c>
    </row>
    <row r="9" spans="1:15" ht="15.75" customHeight="1" x14ac:dyDescent="0.2">
      <c r="A9" s="28" t="s">
        <v>378</v>
      </c>
      <c r="B9" s="58"/>
      <c r="C9" s="58"/>
      <c r="D9" s="58"/>
      <c r="E9" s="18">
        <v>525000000</v>
      </c>
      <c r="G9" s="18">
        <v>525000000</v>
      </c>
      <c r="H9" s="18">
        <v>525000000</v>
      </c>
      <c r="I9" s="18">
        <v>525000000</v>
      </c>
      <c r="J9" s="18">
        <v>525000000</v>
      </c>
      <c r="L9" s="18">
        <v>525000000</v>
      </c>
      <c r="M9" s="18">
        <v>525000000</v>
      </c>
      <c r="N9" s="18">
        <v>525000000</v>
      </c>
      <c r="O9" s="18">
        <v>525000000</v>
      </c>
    </row>
    <row r="10" spans="1:15" ht="15.75" customHeight="1" x14ac:dyDescent="0.2">
      <c r="A10" s="28" t="s">
        <v>379</v>
      </c>
      <c r="B10" s="58"/>
      <c r="C10" s="58"/>
      <c r="D10" s="58"/>
      <c r="E10" s="18">
        <v>17500000</v>
      </c>
      <c r="G10" s="18">
        <v>18800000</v>
      </c>
      <c r="H10" s="18">
        <v>18500000</v>
      </c>
      <c r="I10" s="18">
        <v>18100000</v>
      </c>
      <c r="J10" s="18">
        <v>17200000</v>
      </c>
      <c r="L10" s="18">
        <v>17500000</v>
      </c>
      <c r="M10" s="18">
        <v>19100000</v>
      </c>
      <c r="N10" s="18">
        <v>22500000</v>
      </c>
      <c r="O10" s="18">
        <v>22500000</v>
      </c>
    </row>
    <row r="11" spans="1:15" ht="15.75" customHeight="1" x14ac:dyDescent="0.2">
      <c r="A11" s="28" t="s">
        <v>380</v>
      </c>
      <c r="B11" s="58"/>
      <c r="C11" s="58"/>
      <c r="D11" s="58"/>
      <c r="E11" s="18">
        <v>4405500000</v>
      </c>
      <c r="G11" s="18">
        <v>4170500000</v>
      </c>
      <c r="H11" s="18">
        <v>4034500000</v>
      </c>
      <c r="I11" s="18">
        <v>3884100000</v>
      </c>
      <c r="J11" s="18">
        <v>3878400000</v>
      </c>
      <c r="L11" s="18">
        <v>3823500000</v>
      </c>
      <c r="M11" s="18">
        <v>3651500000</v>
      </c>
      <c r="N11" s="18">
        <v>3534500000</v>
      </c>
      <c r="O11" s="18">
        <v>3467000000</v>
      </c>
    </row>
    <row r="12" spans="1:15" ht="15.75" customHeight="1" x14ac:dyDescent="0.2">
      <c r="A12" s="28" t="s">
        <v>381</v>
      </c>
      <c r="B12" s="56"/>
      <c r="C12" s="56"/>
      <c r="D12" s="56"/>
      <c r="E12" s="21">
        <v>-1500000</v>
      </c>
      <c r="G12" s="21">
        <v>82500000</v>
      </c>
      <c r="H12" s="21">
        <v>105700000</v>
      </c>
      <c r="I12" s="21">
        <v>121500000</v>
      </c>
      <c r="J12" s="21">
        <v>27500000</v>
      </c>
      <c r="L12" s="21">
        <v>55600000</v>
      </c>
      <c r="M12" s="21">
        <v>89500000</v>
      </c>
      <c r="N12" s="21">
        <v>91700000</v>
      </c>
      <c r="O12" s="21">
        <v>84800000</v>
      </c>
    </row>
    <row r="13" spans="1:15" ht="15.75" customHeight="1" x14ac:dyDescent="0.2">
      <c r="A13" s="28" t="s">
        <v>382</v>
      </c>
      <c r="B13" s="99">
        <v>0</v>
      </c>
      <c r="C13" s="99">
        <v>0</v>
      </c>
      <c r="D13" s="99">
        <v>0</v>
      </c>
      <c r="E13" s="99">
        <v>6636000000</v>
      </c>
      <c r="G13" s="99">
        <v>6471300000</v>
      </c>
      <c r="H13" s="99">
        <v>6356500000</v>
      </c>
      <c r="I13" s="99">
        <v>6220600000</v>
      </c>
      <c r="J13" s="99">
        <v>6120000000</v>
      </c>
      <c r="L13" s="99">
        <v>6088100000</v>
      </c>
      <c r="M13" s="99">
        <v>5937400000</v>
      </c>
      <c r="N13" s="99">
        <v>5806000000</v>
      </c>
      <c r="O13" s="99">
        <v>5733800000</v>
      </c>
    </row>
    <row r="14" spans="1:15" ht="15.75" customHeight="1" x14ac:dyDescent="0.2">
      <c r="A14" s="17" t="s">
        <v>383</v>
      </c>
      <c r="B14" s="24">
        <v>0</v>
      </c>
      <c r="C14" s="24">
        <v>0</v>
      </c>
      <c r="D14" s="24">
        <v>0</v>
      </c>
      <c r="E14" s="24">
        <v>8121300000</v>
      </c>
      <c r="G14" s="24">
        <v>7960700000</v>
      </c>
      <c r="H14" s="24">
        <v>7850700000</v>
      </c>
      <c r="I14" s="24">
        <v>7718700000</v>
      </c>
      <c r="J14" s="24">
        <v>7611200000</v>
      </c>
      <c r="L14" s="24">
        <v>7179700000</v>
      </c>
      <c r="M14" s="24">
        <v>7039500000</v>
      </c>
      <c r="N14" s="24">
        <v>6510100000</v>
      </c>
      <c r="O14" s="24">
        <v>6688000000</v>
      </c>
    </row>
    <row r="15" spans="1:15" ht="15.75" customHeight="1" x14ac:dyDescent="0.2">
      <c r="B15" s="68"/>
      <c r="C15" s="68"/>
      <c r="D15" s="68"/>
      <c r="E15" s="68"/>
      <c r="G15" s="68"/>
      <c r="H15" s="68"/>
      <c r="I15" s="68"/>
      <c r="J15" s="68"/>
      <c r="L15" s="68"/>
      <c r="M15" s="68"/>
      <c r="N15" s="68"/>
      <c r="O15" s="68"/>
    </row>
    <row r="16" spans="1:15" ht="15.75" customHeight="1" x14ac:dyDescent="0.2">
      <c r="A16" s="16" t="s">
        <v>384</v>
      </c>
      <c r="B16" s="43"/>
      <c r="C16" s="43"/>
      <c r="D16" s="43"/>
      <c r="E16" s="43"/>
      <c r="F16" s="43"/>
      <c r="G16" s="43"/>
      <c r="H16" s="43"/>
      <c r="I16" s="43"/>
      <c r="J16" s="43"/>
      <c r="K16" s="43"/>
      <c r="L16" s="43"/>
      <c r="M16" s="43"/>
      <c r="N16" s="43"/>
      <c r="O16" s="43"/>
    </row>
    <row r="17" spans="1:15" ht="15.75" customHeight="1" x14ac:dyDescent="0.2">
      <c r="A17" s="17" t="s">
        <v>385</v>
      </c>
      <c r="B17" s="59" t="s">
        <v>283</v>
      </c>
      <c r="C17" s="59" t="s">
        <v>283</v>
      </c>
      <c r="D17" s="59" t="s">
        <v>283</v>
      </c>
      <c r="E17" s="32">
        <v>0.178456651028776</v>
      </c>
      <c r="G17" s="32">
        <v>0.181981484040348</v>
      </c>
      <c r="H17" s="32">
        <v>0.18446762709057801</v>
      </c>
      <c r="I17" s="32">
        <v>0.18760931244898801</v>
      </c>
      <c r="J17" s="32">
        <v>0.19023281479924301</v>
      </c>
      <c r="L17" s="32">
        <v>0.14620388038497401</v>
      </c>
      <c r="M17" s="32">
        <v>0.14908729313161401</v>
      </c>
      <c r="N17" s="32">
        <v>0.100075267661019</v>
      </c>
      <c r="O17" s="32">
        <v>0.13479366028708101</v>
      </c>
    </row>
    <row r="18" spans="1:15" ht="19.5" customHeight="1" x14ac:dyDescent="0.2">
      <c r="A18" s="17" t="s">
        <v>386</v>
      </c>
      <c r="B18" s="59" t="s">
        <v>283</v>
      </c>
      <c r="C18" s="59" t="s">
        <v>283</v>
      </c>
      <c r="D18" s="59" t="s">
        <v>283</v>
      </c>
      <c r="E18" s="32">
        <v>0.24310147390196199</v>
      </c>
      <c r="G18" s="32">
        <v>0.24793045837677599</v>
      </c>
      <c r="H18" s="32">
        <v>0.25134064478326801</v>
      </c>
      <c r="I18" s="32">
        <v>0.25562594737455802</v>
      </c>
      <c r="J18" s="32">
        <v>0.25921011141475703</v>
      </c>
      <c r="L18" s="32">
        <v>0.219326712815299</v>
      </c>
      <c r="M18" s="32">
        <v>0.22366645358335099</v>
      </c>
      <c r="N18" s="32">
        <v>0.18071919018141</v>
      </c>
      <c r="O18" s="32">
        <v>0.21329246411483299</v>
      </c>
    </row>
    <row r="19" spans="1:15" ht="15.75" customHeight="1" x14ac:dyDescent="0.2">
      <c r="A19" s="39" t="s">
        <v>387</v>
      </c>
      <c r="B19" s="56"/>
      <c r="C19" s="56"/>
      <c r="D19" s="56"/>
      <c r="E19" s="104">
        <v>14</v>
      </c>
      <c r="G19" s="104">
        <v>11.7</v>
      </c>
      <c r="H19" s="104">
        <v>12</v>
      </c>
      <c r="I19" s="104">
        <v>12.4</v>
      </c>
      <c r="J19" s="104">
        <v>13.3</v>
      </c>
      <c r="L19" s="104">
        <v>16.600000000000001</v>
      </c>
      <c r="M19" s="104">
        <v>16.8</v>
      </c>
      <c r="N19" s="104">
        <v>15.9</v>
      </c>
      <c r="O19" s="104">
        <v>14.8</v>
      </c>
    </row>
    <row r="20" spans="1:15" ht="19.149999999999999" customHeight="1" x14ac:dyDescent="0.2">
      <c r="A20" s="16" t="s">
        <v>388</v>
      </c>
      <c r="B20" s="145"/>
      <c r="C20" s="145"/>
      <c r="D20" s="145"/>
      <c r="E20" s="145" t="s">
        <v>389</v>
      </c>
      <c r="F20" s="146"/>
      <c r="G20" s="145"/>
      <c r="H20" s="43"/>
      <c r="I20" s="146" t="s">
        <v>390</v>
      </c>
      <c r="J20" s="43"/>
      <c r="K20" s="43"/>
      <c r="L20" s="146"/>
      <c r="M20" s="146" t="s">
        <v>391</v>
      </c>
      <c r="N20" s="43"/>
      <c r="O20" s="43"/>
    </row>
    <row r="21" spans="1:15" ht="15.75" customHeight="1" x14ac:dyDescent="0.2">
      <c r="A21" s="17" t="s">
        <v>392</v>
      </c>
    </row>
    <row r="22" spans="1:15" ht="15.75" customHeight="1" x14ac:dyDescent="0.2">
      <c r="A22" s="28" t="s">
        <v>41</v>
      </c>
      <c r="C22" s="67"/>
      <c r="E22" s="147" t="s">
        <v>393</v>
      </c>
      <c r="G22" s="67"/>
      <c r="I22" s="147" t="s">
        <v>394</v>
      </c>
      <c r="M22" s="147" t="s">
        <v>395</v>
      </c>
    </row>
    <row r="23" spans="1:15" ht="15.75" customHeight="1" x14ac:dyDescent="0.2">
      <c r="A23" s="28" t="s">
        <v>396</v>
      </c>
      <c r="C23" s="67"/>
      <c r="E23" s="147" t="s">
        <v>397</v>
      </c>
      <c r="G23" s="67"/>
      <c r="I23" s="147" t="s">
        <v>398</v>
      </c>
      <c r="M23" s="147" t="s">
        <v>399</v>
      </c>
    </row>
    <row r="24" spans="1:15" ht="15.75" customHeight="1" x14ac:dyDescent="0.2">
      <c r="A24" s="181" t="s">
        <v>45</v>
      </c>
      <c r="I24" s="186"/>
      <c r="M24" s="186"/>
    </row>
    <row r="25" spans="1:15" ht="15.75" customHeight="1" x14ac:dyDescent="0.2">
      <c r="A25" s="28" t="s">
        <v>46</v>
      </c>
      <c r="B25" s="148" t="s">
        <v>400</v>
      </c>
      <c r="C25" s="67"/>
      <c r="E25" s="147" t="s">
        <v>401</v>
      </c>
      <c r="G25" s="67"/>
      <c r="I25" s="147" t="s">
        <v>402</v>
      </c>
      <c r="L25" s="303" t="s">
        <v>403</v>
      </c>
      <c r="M25" s="303"/>
      <c r="N25" s="303"/>
    </row>
    <row r="26" spans="1:15" ht="15.75" customHeight="1" x14ac:dyDescent="0.2">
      <c r="A26" s="28" t="s">
        <v>41</v>
      </c>
      <c r="C26" s="67"/>
      <c r="E26" s="147" t="s">
        <v>401</v>
      </c>
      <c r="G26" s="67"/>
      <c r="I26" s="147" t="s">
        <v>402</v>
      </c>
      <c r="M26" s="147" t="s">
        <v>404</v>
      </c>
    </row>
    <row r="27" spans="1:15" ht="15.75" customHeight="1" x14ac:dyDescent="0.2">
      <c r="A27" s="28" t="s">
        <v>396</v>
      </c>
      <c r="B27" s="148" t="s">
        <v>393</v>
      </c>
      <c r="C27" s="67"/>
      <c r="E27" s="147" t="s">
        <v>400</v>
      </c>
      <c r="G27" s="67"/>
      <c r="I27" s="147" t="s">
        <v>405</v>
      </c>
      <c r="M27" s="147" t="s">
        <v>399</v>
      </c>
    </row>
    <row r="28" spans="1:15" ht="15.75" customHeight="1" x14ac:dyDescent="0.2">
      <c r="A28" s="133" t="s">
        <v>406</v>
      </c>
      <c r="B28" s="149" t="s">
        <v>397</v>
      </c>
      <c r="C28" s="61"/>
      <c r="E28" s="130" t="s">
        <v>393</v>
      </c>
      <c r="G28" s="61"/>
      <c r="I28" s="130" t="s">
        <v>407</v>
      </c>
      <c r="M28" s="130" t="s">
        <v>408</v>
      </c>
    </row>
    <row r="29" spans="1:15" ht="15.75" customHeight="1" x14ac:dyDescent="0.2">
      <c r="A29" s="279" t="s">
        <v>668</v>
      </c>
      <c r="B29" s="279"/>
      <c r="C29" s="279"/>
      <c r="D29" s="279"/>
      <c r="E29" s="279"/>
      <c r="F29" s="279"/>
      <c r="G29" s="279"/>
      <c r="H29" s="279"/>
      <c r="I29" s="279"/>
      <c r="J29" s="279"/>
      <c r="K29" s="279"/>
      <c r="L29" s="279"/>
      <c r="M29" s="279"/>
      <c r="N29" s="279"/>
      <c r="O29" s="279"/>
    </row>
    <row r="30" spans="1:15" ht="19.5" customHeight="1" x14ac:dyDescent="0.2">
      <c r="A30" s="282" t="s">
        <v>645</v>
      </c>
      <c r="B30" s="271"/>
      <c r="C30" s="271"/>
      <c r="D30" s="271"/>
      <c r="E30" s="271"/>
      <c r="F30" s="271"/>
      <c r="G30" s="271"/>
      <c r="H30" s="271"/>
      <c r="I30" s="271"/>
      <c r="J30" s="271"/>
      <c r="K30" s="271"/>
      <c r="L30" s="271"/>
      <c r="M30" s="271"/>
      <c r="N30" s="271"/>
      <c r="O30" s="271"/>
    </row>
    <row r="31" spans="1:15" ht="15.75" customHeight="1" x14ac:dyDescent="0.2">
      <c r="A31" s="277" t="s">
        <v>409</v>
      </c>
      <c r="B31" s="271"/>
      <c r="C31" s="271"/>
      <c r="D31" s="271"/>
      <c r="E31" s="271"/>
      <c r="F31" s="271"/>
      <c r="G31" s="271"/>
      <c r="H31" s="271"/>
      <c r="I31" s="271"/>
      <c r="J31" s="271"/>
      <c r="K31" s="271"/>
      <c r="L31" s="271"/>
      <c r="M31" s="271"/>
      <c r="N31" s="271"/>
      <c r="O31" s="271"/>
    </row>
    <row r="32" spans="1:15" ht="15" customHeight="1" x14ac:dyDescent="0.2">
      <c r="A32" s="67"/>
    </row>
    <row r="33" spans="1:15" ht="15.75" customHeight="1" x14ac:dyDescent="0.2"/>
    <row r="34" spans="1:15" ht="15.75" customHeight="1" x14ac:dyDescent="0.2"/>
    <row r="35" spans="1:15" ht="15.75" customHeight="1" x14ac:dyDescent="0.2">
      <c r="A35" s="12" t="s">
        <v>410</v>
      </c>
      <c r="B35" s="12"/>
      <c r="C35" s="12"/>
      <c r="D35" s="12"/>
      <c r="E35" s="12"/>
      <c r="F35" s="12"/>
      <c r="G35" s="12"/>
      <c r="H35" s="12"/>
      <c r="I35" s="12"/>
      <c r="J35" s="12"/>
      <c r="K35" s="12"/>
      <c r="L35" s="12"/>
      <c r="M35" s="12"/>
      <c r="N35" s="12"/>
      <c r="O35" s="12"/>
    </row>
    <row r="36" spans="1:15" ht="15.75" customHeight="1" x14ac:dyDescent="0.2">
      <c r="B36" s="280">
        <v>2021</v>
      </c>
      <c r="C36" s="271"/>
      <c r="D36" s="271"/>
      <c r="E36" s="271"/>
      <c r="G36" s="280">
        <v>2020</v>
      </c>
      <c r="H36" s="271"/>
      <c r="I36" s="271"/>
      <c r="J36" s="271"/>
      <c r="L36" s="280">
        <v>2019</v>
      </c>
      <c r="M36" s="271"/>
      <c r="N36" s="271"/>
      <c r="O36" s="271"/>
    </row>
    <row r="37" spans="1:15" ht="15.75" customHeight="1" x14ac:dyDescent="0.2">
      <c r="A37" s="13" t="s">
        <v>75</v>
      </c>
      <c r="B37" s="55" t="str">
        <f>Profitability!$B$3</f>
        <v>Q4</v>
      </c>
      <c r="C37" s="55" t="str">
        <f>Profitability!$C$3</f>
        <v>Q3</v>
      </c>
      <c r="D37" s="55" t="str">
        <f>Profitability!$D$3</f>
        <v>Q2</v>
      </c>
      <c r="E37" s="55" t="str">
        <f>Profitability!$E$3</f>
        <v>Q1</v>
      </c>
      <c r="G37" s="55" t="s">
        <v>132</v>
      </c>
      <c r="H37" s="55" t="s">
        <v>133</v>
      </c>
      <c r="I37" s="55" t="s">
        <v>134</v>
      </c>
      <c r="J37" s="55" t="s">
        <v>135</v>
      </c>
      <c r="L37" s="55" t="s">
        <v>132</v>
      </c>
      <c r="M37" s="55" t="s">
        <v>133</v>
      </c>
      <c r="N37" s="55" t="s">
        <v>134</v>
      </c>
      <c r="O37" s="55" t="s">
        <v>135</v>
      </c>
    </row>
    <row r="38" spans="1:15" ht="15.75" customHeight="1" x14ac:dyDescent="0.2">
      <c r="A38" s="16" t="s">
        <v>39</v>
      </c>
      <c r="B38" s="43"/>
      <c r="C38" s="43"/>
      <c r="D38" s="43"/>
      <c r="E38" s="43"/>
      <c r="F38" s="43"/>
      <c r="G38" s="43"/>
      <c r="H38" s="43"/>
      <c r="I38" s="43"/>
      <c r="J38" s="43"/>
      <c r="K38" s="43"/>
      <c r="L38" s="43"/>
      <c r="M38" s="43"/>
      <c r="N38" s="43"/>
      <c r="O38" s="43"/>
    </row>
    <row r="39" spans="1:15" ht="15.75" customHeight="1" x14ac:dyDescent="0.2">
      <c r="A39" s="125" t="s">
        <v>411</v>
      </c>
    </row>
    <row r="40" spans="1:15" ht="15.75" customHeight="1" x14ac:dyDescent="0.2">
      <c r="A40" s="17" t="s">
        <v>412</v>
      </c>
    </row>
    <row r="41" spans="1:15" ht="15.75" customHeight="1" x14ac:dyDescent="0.2">
      <c r="A41" s="28" t="s">
        <v>413</v>
      </c>
    </row>
    <row r="42" spans="1:15" ht="15.75" customHeight="1" x14ac:dyDescent="0.2">
      <c r="A42" s="182" t="s">
        <v>377</v>
      </c>
      <c r="B42" s="58"/>
      <c r="C42" s="58"/>
      <c r="D42" s="58"/>
      <c r="E42" s="18">
        <v>1689500000</v>
      </c>
      <c r="G42" s="18">
        <v>1674500000</v>
      </c>
      <c r="H42" s="18">
        <v>1672800000</v>
      </c>
      <c r="I42" s="18">
        <v>1671900000</v>
      </c>
      <c r="J42" s="18">
        <v>1671900000</v>
      </c>
      <c r="L42" s="18">
        <v>1666500000</v>
      </c>
      <c r="M42" s="18">
        <v>1652300000</v>
      </c>
      <c r="N42" s="18">
        <v>1632300000</v>
      </c>
      <c r="O42" s="18">
        <v>1634500000</v>
      </c>
    </row>
    <row r="43" spans="1:15" ht="15.75" customHeight="1" x14ac:dyDescent="0.2">
      <c r="A43" s="182" t="s">
        <v>378</v>
      </c>
      <c r="B43" s="58"/>
      <c r="C43" s="58"/>
      <c r="D43" s="58"/>
      <c r="E43" s="18">
        <v>525000000</v>
      </c>
      <c r="G43" s="18">
        <v>525000000</v>
      </c>
      <c r="H43" s="18">
        <v>525000000</v>
      </c>
      <c r="I43" s="18">
        <v>525000000</v>
      </c>
      <c r="J43" s="18">
        <v>525000000</v>
      </c>
      <c r="L43" s="18">
        <v>525000000</v>
      </c>
      <c r="M43" s="18">
        <v>525000000</v>
      </c>
      <c r="N43" s="18">
        <v>525000000</v>
      </c>
      <c r="O43" s="18">
        <v>525000000</v>
      </c>
    </row>
    <row r="44" spans="1:15" ht="15.75" customHeight="1" x14ac:dyDescent="0.2">
      <c r="A44" s="182" t="s">
        <v>414</v>
      </c>
      <c r="B44" s="18">
        <v>0</v>
      </c>
      <c r="C44" s="58"/>
      <c r="D44" s="18">
        <v>0</v>
      </c>
      <c r="E44" s="18">
        <v>0</v>
      </c>
      <c r="G44" s="18">
        <v>0</v>
      </c>
      <c r="H44" s="23">
        <v>0</v>
      </c>
      <c r="I44" s="23">
        <v>0</v>
      </c>
      <c r="J44" s="23">
        <v>0</v>
      </c>
      <c r="L44" s="23">
        <v>0</v>
      </c>
      <c r="M44" s="18">
        <v>0</v>
      </c>
      <c r="N44" s="18">
        <v>0</v>
      </c>
      <c r="O44" s="18">
        <v>0</v>
      </c>
    </row>
    <row r="45" spans="1:15" ht="15.75" customHeight="1" x14ac:dyDescent="0.2">
      <c r="A45" s="182" t="s">
        <v>415</v>
      </c>
      <c r="B45" s="18">
        <v>0</v>
      </c>
      <c r="C45" s="58"/>
      <c r="D45" s="18">
        <v>0</v>
      </c>
      <c r="E45" s="18">
        <v>4395900000</v>
      </c>
      <c r="G45" s="18">
        <v>4162600000</v>
      </c>
      <c r="H45" s="18">
        <v>4026300000</v>
      </c>
      <c r="I45" s="18">
        <v>3875000000</v>
      </c>
      <c r="J45" s="18">
        <v>3869600000</v>
      </c>
      <c r="L45" s="18">
        <v>3814400000</v>
      </c>
      <c r="M45" s="18">
        <v>3642900000</v>
      </c>
      <c r="N45" s="18">
        <v>3530000000</v>
      </c>
      <c r="O45" s="18">
        <v>3462800000</v>
      </c>
    </row>
    <row r="46" spans="1:15" ht="15.75" customHeight="1" x14ac:dyDescent="0.2">
      <c r="A46" s="182" t="s">
        <v>416</v>
      </c>
      <c r="B46" s="21">
        <v>0</v>
      </c>
      <c r="C46" s="56"/>
      <c r="D46" s="21">
        <v>0</v>
      </c>
      <c r="E46" s="21">
        <v>58500000</v>
      </c>
      <c r="G46" s="21">
        <v>145300000</v>
      </c>
      <c r="H46" s="21">
        <v>172800000</v>
      </c>
      <c r="I46" s="21">
        <v>184400000</v>
      </c>
      <c r="J46" s="21">
        <v>32700000</v>
      </c>
      <c r="L46" s="21">
        <v>140000000</v>
      </c>
      <c r="M46" s="21">
        <v>164900000</v>
      </c>
      <c r="N46" s="21">
        <v>170200000</v>
      </c>
      <c r="O46" s="21">
        <v>162300000</v>
      </c>
    </row>
    <row r="47" spans="1:15" ht="15.75" customHeight="1" x14ac:dyDescent="0.2">
      <c r="A47" s="182" t="s">
        <v>417</v>
      </c>
      <c r="B47" s="57">
        <v>0</v>
      </c>
      <c r="C47" s="57">
        <v>0</v>
      </c>
      <c r="D47" s="57">
        <v>0</v>
      </c>
      <c r="E47" s="57">
        <v>6668900000</v>
      </c>
      <c r="G47" s="57">
        <v>6507400000</v>
      </c>
      <c r="H47" s="57">
        <v>6396900000</v>
      </c>
      <c r="I47" s="57">
        <v>6256300000</v>
      </c>
      <c r="J47" s="57">
        <v>6099200000</v>
      </c>
      <c r="L47" s="57">
        <v>6145900000</v>
      </c>
      <c r="M47" s="57">
        <v>5985100000</v>
      </c>
      <c r="N47" s="57">
        <v>5857500000</v>
      </c>
      <c r="O47" s="57">
        <v>5784600000</v>
      </c>
    </row>
    <row r="48" spans="1:15" ht="15.75" customHeight="1" x14ac:dyDescent="0.2">
      <c r="A48" s="150" t="s">
        <v>418</v>
      </c>
      <c r="B48" s="18">
        <v>0</v>
      </c>
      <c r="C48" s="58"/>
      <c r="D48" s="18">
        <v>0</v>
      </c>
      <c r="E48" s="18">
        <v>-1475200000</v>
      </c>
      <c r="G48" s="18">
        <v>-1333400000</v>
      </c>
      <c r="H48" s="18">
        <v>-1306800000</v>
      </c>
      <c r="I48" s="18">
        <v>-1321500000</v>
      </c>
      <c r="J48" s="18">
        <v>-1368400000</v>
      </c>
      <c r="L48" s="18">
        <v>-1226900000</v>
      </c>
      <c r="M48" s="18">
        <v>-1218200000</v>
      </c>
      <c r="N48" s="18">
        <v>-1239300000</v>
      </c>
      <c r="O48" s="18">
        <v>-1223600000</v>
      </c>
    </row>
    <row r="49" spans="1:15" ht="15.75" customHeight="1" x14ac:dyDescent="0.2">
      <c r="A49" s="150" t="s">
        <v>419</v>
      </c>
      <c r="B49" s="21">
        <v>0</v>
      </c>
      <c r="C49" s="56"/>
      <c r="D49" s="21">
        <v>0</v>
      </c>
      <c r="E49" s="21">
        <v>-2438400000</v>
      </c>
      <c r="G49" s="21">
        <v>-2406600000</v>
      </c>
      <c r="H49" s="21">
        <v>-2373500000</v>
      </c>
      <c r="I49" s="21">
        <v>-2314600000</v>
      </c>
      <c r="J49" s="21">
        <v>-1594500000</v>
      </c>
      <c r="L49" s="21">
        <v>-1706300000</v>
      </c>
      <c r="M49" s="21">
        <v>-1602300000</v>
      </c>
      <c r="N49" s="21">
        <v>-1590100000</v>
      </c>
      <c r="O49" s="21">
        <v>-1478300000</v>
      </c>
    </row>
    <row r="50" spans="1:15" ht="15.75" customHeight="1" x14ac:dyDescent="0.2">
      <c r="A50" s="151" t="s">
        <v>420</v>
      </c>
      <c r="B50" s="152">
        <v>0</v>
      </c>
      <c r="C50" s="152">
        <v>0</v>
      </c>
      <c r="D50" s="152">
        <v>0</v>
      </c>
      <c r="E50" s="152">
        <v>2755300000</v>
      </c>
      <c r="G50" s="152">
        <v>2767400000</v>
      </c>
      <c r="H50" s="152">
        <v>2716600000</v>
      </c>
      <c r="I50" s="152">
        <v>2620200000</v>
      </c>
      <c r="J50" s="152">
        <v>3136300000</v>
      </c>
      <c r="L50" s="152">
        <v>3212700000</v>
      </c>
      <c r="M50" s="152">
        <v>3164600000</v>
      </c>
      <c r="N50" s="152">
        <v>3028100000</v>
      </c>
      <c r="O50" s="152">
        <v>3082700000</v>
      </c>
    </row>
    <row r="51" spans="1:15" ht="15.75" customHeight="1" x14ac:dyDescent="0.2">
      <c r="A51" s="182" t="s">
        <v>421</v>
      </c>
      <c r="B51" s="95"/>
      <c r="D51" s="95"/>
      <c r="E51" s="95"/>
    </row>
    <row r="52" spans="1:15" ht="15.75" customHeight="1" x14ac:dyDescent="0.2">
      <c r="A52" s="150" t="s">
        <v>422</v>
      </c>
      <c r="B52" s="18">
        <v>0</v>
      </c>
      <c r="C52" s="58"/>
      <c r="D52" s="18">
        <v>0</v>
      </c>
      <c r="E52" s="18">
        <v>1445200000</v>
      </c>
      <c r="G52" s="18">
        <v>1444900000</v>
      </c>
      <c r="H52" s="18">
        <v>1444300000</v>
      </c>
      <c r="I52" s="18">
        <v>1444000000</v>
      </c>
      <c r="J52" s="18">
        <v>1443600000</v>
      </c>
      <c r="L52" s="18">
        <v>1045700000</v>
      </c>
      <c r="M52" s="18">
        <v>1045500000</v>
      </c>
      <c r="N52" s="18">
        <v>647700000</v>
      </c>
      <c r="O52" s="18">
        <v>897600000</v>
      </c>
    </row>
    <row r="53" spans="1:15" ht="15.75" customHeight="1" x14ac:dyDescent="0.2">
      <c r="A53" s="150" t="s">
        <v>423</v>
      </c>
      <c r="B53" s="18">
        <v>0</v>
      </c>
      <c r="C53" s="58"/>
      <c r="D53" s="18">
        <v>0</v>
      </c>
      <c r="E53" s="18">
        <v>0</v>
      </c>
      <c r="G53" s="23">
        <v>0</v>
      </c>
      <c r="H53" s="23">
        <v>0</v>
      </c>
      <c r="I53" s="23">
        <v>0</v>
      </c>
      <c r="J53" s="23">
        <v>0</v>
      </c>
      <c r="L53" s="23">
        <v>0</v>
      </c>
      <c r="M53" s="18">
        <v>0</v>
      </c>
      <c r="N53" s="18">
        <v>0</v>
      </c>
      <c r="O53" s="18">
        <v>0</v>
      </c>
    </row>
    <row r="54" spans="1:15" ht="15.75" customHeight="1" x14ac:dyDescent="0.2">
      <c r="A54" s="150" t="s">
        <v>247</v>
      </c>
      <c r="B54" s="21">
        <v>0</v>
      </c>
      <c r="C54" s="56"/>
      <c r="D54" s="21">
        <v>0</v>
      </c>
      <c r="E54" s="21">
        <v>779600000</v>
      </c>
      <c r="G54" s="21">
        <v>857400000</v>
      </c>
      <c r="H54" s="21">
        <v>892000000</v>
      </c>
      <c r="I54" s="21">
        <v>866100000</v>
      </c>
      <c r="J54" s="21">
        <v>741700000</v>
      </c>
      <c r="L54" s="21">
        <v>802400000</v>
      </c>
      <c r="M54" s="21">
        <v>812400000</v>
      </c>
      <c r="N54" s="21">
        <v>810500000</v>
      </c>
      <c r="O54" s="21">
        <v>764900000</v>
      </c>
    </row>
    <row r="55" spans="1:15" ht="15.75" customHeight="1" x14ac:dyDescent="0.2">
      <c r="A55" s="151" t="s">
        <v>424</v>
      </c>
      <c r="B55" s="152">
        <v>0</v>
      </c>
      <c r="C55" s="152">
        <v>0</v>
      </c>
      <c r="D55" s="152">
        <v>0</v>
      </c>
      <c r="E55" s="152">
        <v>2224800000</v>
      </c>
      <c r="G55" s="152">
        <v>2302300000</v>
      </c>
      <c r="H55" s="152">
        <v>2336300000</v>
      </c>
      <c r="I55" s="152">
        <v>2310100000</v>
      </c>
      <c r="J55" s="152">
        <v>2185300000</v>
      </c>
      <c r="L55" s="152">
        <v>1848100000</v>
      </c>
      <c r="M55" s="57">
        <v>1857900000</v>
      </c>
      <c r="N55" s="57">
        <v>1458200000</v>
      </c>
      <c r="O55" s="57">
        <v>1662500000</v>
      </c>
    </row>
    <row r="56" spans="1:15" ht="15.75" customHeight="1" x14ac:dyDescent="0.2">
      <c r="A56" s="151" t="s">
        <v>425</v>
      </c>
      <c r="B56" s="37">
        <v>0</v>
      </c>
      <c r="C56" s="96"/>
      <c r="D56" s="37">
        <v>0</v>
      </c>
      <c r="E56" s="37">
        <v>-513500000</v>
      </c>
      <c r="G56" s="37">
        <v>-701700000</v>
      </c>
      <c r="H56" s="37">
        <v>-733600000</v>
      </c>
      <c r="I56" s="37">
        <v>-788700000</v>
      </c>
      <c r="J56" s="37">
        <v>-231300000</v>
      </c>
      <c r="L56" s="37">
        <v>-251700000</v>
      </c>
      <c r="M56" s="18">
        <v>-262000000</v>
      </c>
      <c r="N56" s="18">
        <v>-257000000</v>
      </c>
      <c r="O56" s="18">
        <v>-259100000</v>
      </c>
    </row>
    <row r="57" spans="1:15" ht="15.75" customHeight="1" x14ac:dyDescent="0.2">
      <c r="A57" s="150" t="s">
        <v>426</v>
      </c>
      <c r="B57" s="18">
        <v>0</v>
      </c>
      <c r="C57" s="18">
        <v>0</v>
      </c>
      <c r="D57" s="18">
        <v>0</v>
      </c>
      <c r="E57" s="18">
        <v>1711300000</v>
      </c>
      <c r="G57" s="18">
        <v>1600600000</v>
      </c>
      <c r="H57" s="18">
        <v>1602700000</v>
      </c>
      <c r="I57" s="18">
        <v>1521400000</v>
      </c>
      <c r="J57" s="18">
        <v>1954000000</v>
      </c>
      <c r="L57" s="18">
        <v>1596400000</v>
      </c>
      <c r="M57" s="18">
        <v>1595900000</v>
      </c>
      <c r="N57" s="18">
        <v>1201200000</v>
      </c>
      <c r="O57" s="18">
        <v>1403400000</v>
      </c>
    </row>
    <row r="58" spans="1:15" ht="15.75" customHeight="1" x14ac:dyDescent="0.2">
      <c r="B58" s="61"/>
      <c r="D58" s="61"/>
    </row>
    <row r="59" spans="1:15" ht="15.75" customHeight="1" x14ac:dyDescent="0.2">
      <c r="A59" s="17" t="s">
        <v>412</v>
      </c>
      <c r="B59" s="24">
        <v>0</v>
      </c>
      <c r="C59" s="24">
        <v>0</v>
      </c>
      <c r="D59" s="24">
        <v>0</v>
      </c>
      <c r="E59" s="24">
        <v>4466600000</v>
      </c>
      <c r="G59" s="24">
        <v>4368000000</v>
      </c>
      <c r="H59" s="24">
        <v>4319300000</v>
      </c>
      <c r="I59" s="24">
        <v>4141600000</v>
      </c>
      <c r="J59" s="24">
        <v>5090300000</v>
      </c>
      <c r="L59" s="24">
        <v>4809100000</v>
      </c>
      <c r="M59" s="24">
        <v>4760500000</v>
      </c>
      <c r="N59" s="24">
        <v>4229300000</v>
      </c>
      <c r="O59" s="24">
        <v>4486100000</v>
      </c>
    </row>
    <row r="60" spans="1:15" ht="15.75" customHeight="1" x14ac:dyDescent="0.2">
      <c r="B60" s="68"/>
      <c r="C60" s="68"/>
      <c r="D60" s="68"/>
      <c r="E60" s="68"/>
      <c r="G60" s="68"/>
      <c r="H60" s="68"/>
      <c r="I60" s="68"/>
      <c r="J60" s="68"/>
      <c r="L60" s="68"/>
      <c r="M60" s="68"/>
      <c r="N60" s="68"/>
      <c r="O60" s="68"/>
    </row>
    <row r="61" spans="1:15" ht="15.75" customHeight="1" x14ac:dyDescent="0.2">
      <c r="A61" s="17" t="s">
        <v>427</v>
      </c>
      <c r="B61" s="24">
        <v>0</v>
      </c>
      <c r="C61" s="140"/>
      <c r="D61" s="24">
        <v>0</v>
      </c>
      <c r="E61" s="24">
        <v>4703500000</v>
      </c>
      <c r="G61" s="24">
        <v>5054600000</v>
      </c>
      <c r="H61" s="24">
        <v>4993600000</v>
      </c>
      <c r="I61" s="24">
        <v>4845600000</v>
      </c>
      <c r="J61" s="24">
        <v>4432900000</v>
      </c>
      <c r="L61" s="24">
        <v>4461800000</v>
      </c>
      <c r="M61" s="24">
        <v>4419900000</v>
      </c>
      <c r="N61" s="24">
        <v>4294100000</v>
      </c>
      <c r="O61" s="24">
        <v>4268200000</v>
      </c>
    </row>
    <row r="62" spans="1:15" ht="15.75" customHeight="1" x14ac:dyDescent="0.2">
      <c r="B62" s="44"/>
      <c r="C62" s="44"/>
      <c r="D62" s="44"/>
      <c r="E62" s="44"/>
      <c r="G62" s="44"/>
      <c r="H62" s="44"/>
      <c r="I62" s="44"/>
      <c r="J62" s="44"/>
      <c r="L62" s="44"/>
      <c r="M62" s="44"/>
      <c r="N62" s="44"/>
      <c r="O62" s="44"/>
    </row>
    <row r="63" spans="1:15" ht="15.75" customHeight="1" x14ac:dyDescent="0.2">
      <c r="A63" s="17" t="s">
        <v>428</v>
      </c>
      <c r="B63" s="95"/>
    </row>
    <row r="64" spans="1:15" ht="15.75" customHeight="1" x14ac:dyDescent="0.2">
      <c r="A64" s="28" t="s">
        <v>429</v>
      </c>
      <c r="B64" s="18">
        <v>0</v>
      </c>
      <c r="C64" s="58"/>
      <c r="D64" s="18">
        <v>0</v>
      </c>
      <c r="E64" s="18">
        <v>1135400000</v>
      </c>
      <c r="G64" s="18">
        <v>1183800000</v>
      </c>
      <c r="H64" s="18">
        <v>1189900000</v>
      </c>
      <c r="I64" s="18">
        <v>1139600000</v>
      </c>
      <c r="J64" s="18">
        <v>1067200000</v>
      </c>
      <c r="L64" s="18">
        <v>973500000</v>
      </c>
      <c r="M64" s="18">
        <v>1027500000</v>
      </c>
      <c r="N64" s="18">
        <v>953900000</v>
      </c>
      <c r="O64" s="18">
        <v>901400000</v>
      </c>
    </row>
    <row r="65" spans="1:15" ht="15.75" customHeight="1" x14ac:dyDescent="0.2">
      <c r="A65" s="28" t="s">
        <v>430</v>
      </c>
      <c r="B65" s="18">
        <v>0</v>
      </c>
      <c r="C65" s="58"/>
      <c r="D65" s="18">
        <v>0</v>
      </c>
      <c r="E65" s="18">
        <v>2428500000</v>
      </c>
      <c r="G65" s="18">
        <v>2373100000</v>
      </c>
      <c r="H65" s="18">
        <v>2273400000</v>
      </c>
      <c r="I65" s="18">
        <v>2208700000</v>
      </c>
      <c r="J65" s="18">
        <v>2078700000</v>
      </c>
      <c r="L65" s="18">
        <v>2232400000</v>
      </c>
      <c r="M65" s="18">
        <v>2223500000</v>
      </c>
      <c r="N65" s="18">
        <v>2210500000</v>
      </c>
      <c r="O65" s="18">
        <v>2614300000</v>
      </c>
    </row>
    <row r="66" spans="1:15" ht="15.75" customHeight="1" x14ac:dyDescent="0.2">
      <c r="A66" s="28" t="s">
        <v>431</v>
      </c>
      <c r="B66" s="18">
        <v>0</v>
      </c>
      <c r="C66" s="58"/>
      <c r="D66" s="18">
        <v>0</v>
      </c>
      <c r="E66" s="18">
        <v>3639400000</v>
      </c>
      <c r="G66" s="18">
        <v>3694600000</v>
      </c>
      <c r="H66" s="18">
        <v>4000400000</v>
      </c>
      <c r="I66" s="18">
        <v>3933300000</v>
      </c>
      <c r="J66" s="18">
        <v>3863200000</v>
      </c>
      <c r="L66" s="18">
        <v>3813500000</v>
      </c>
      <c r="M66" s="18">
        <v>3648500000</v>
      </c>
      <c r="N66" s="18">
        <v>3608000000</v>
      </c>
      <c r="O66" s="18">
        <v>3561600000</v>
      </c>
    </row>
    <row r="67" spans="1:15" ht="15.75" customHeight="1" x14ac:dyDescent="0.2">
      <c r="A67" s="28" t="s">
        <v>432</v>
      </c>
      <c r="B67" s="18">
        <v>0</v>
      </c>
      <c r="C67" s="58"/>
      <c r="D67" s="18">
        <v>0</v>
      </c>
      <c r="E67" s="18">
        <v>274800000</v>
      </c>
      <c r="G67" s="18">
        <v>288100000</v>
      </c>
      <c r="H67" s="18">
        <v>283400000</v>
      </c>
      <c r="I67" s="18">
        <v>272800000</v>
      </c>
      <c r="J67" s="18">
        <v>255600000</v>
      </c>
      <c r="L67" s="18">
        <v>228300000</v>
      </c>
      <c r="M67" s="18">
        <v>227100000</v>
      </c>
      <c r="N67" s="18">
        <v>225300000</v>
      </c>
      <c r="O67" s="18">
        <v>224300000</v>
      </c>
    </row>
    <row r="68" spans="1:15" ht="15.75" customHeight="1" x14ac:dyDescent="0.2">
      <c r="A68" s="28" t="s">
        <v>433</v>
      </c>
      <c r="B68" s="18">
        <v>0</v>
      </c>
      <c r="C68" s="58"/>
      <c r="D68" s="18">
        <v>0</v>
      </c>
      <c r="E68" s="18">
        <v>608100000</v>
      </c>
      <c r="G68" s="18">
        <v>600100000</v>
      </c>
      <c r="H68" s="18">
        <v>599300000</v>
      </c>
      <c r="I68" s="18">
        <v>582200000</v>
      </c>
      <c r="J68" s="18">
        <v>556500000</v>
      </c>
      <c r="L68" s="18">
        <v>573700000</v>
      </c>
      <c r="M68" s="18">
        <v>557400000</v>
      </c>
      <c r="N68" s="18">
        <v>550200000</v>
      </c>
      <c r="O68" s="18">
        <v>567300000</v>
      </c>
    </row>
    <row r="69" spans="1:15" ht="15.75" customHeight="1" x14ac:dyDescent="0.2">
      <c r="A69" s="28" t="s">
        <v>434</v>
      </c>
      <c r="B69" s="21">
        <v>0</v>
      </c>
      <c r="C69" s="56"/>
      <c r="D69" s="21">
        <v>0</v>
      </c>
      <c r="E69" s="21">
        <v>-1239100000</v>
      </c>
      <c r="G69" s="21">
        <v>-1218500000</v>
      </c>
      <c r="H69" s="21">
        <v>-1232700000</v>
      </c>
      <c r="I69" s="21">
        <v>-1214800000</v>
      </c>
      <c r="J69" s="21">
        <v>-1181100000</v>
      </c>
      <c r="L69" s="21">
        <v>-1173600000</v>
      </c>
      <c r="M69" s="21">
        <v>-1151000000</v>
      </c>
      <c r="N69" s="21">
        <v>-1147900000</v>
      </c>
      <c r="O69" s="21">
        <v>-1156400000</v>
      </c>
    </row>
    <row r="70" spans="1:15" ht="15.75" customHeight="1" x14ac:dyDescent="0.2">
      <c r="A70" s="17" t="s">
        <v>435</v>
      </c>
      <c r="B70" s="24">
        <v>0</v>
      </c>
      <c r="C70" s="140"/>
      <c r="D70" s="24">
        <v>0</v>
      </c>
      <c r="E70" s="24">
        <v>7189500000</v>
      </c>
      <c r="G70" s="24">
        <v>7267300000</v>
      </c>
      <c r="H70" s="24">
        <v>7469400000</v>
      </c>
      <c r="I70" s="24">
        <v>7267900000</v>
      </c>
      <c r="J70" s="24">
        <v>6972100000</v>
      </c>
      <c r="L70" s="24">
        <v>6980200000</v>
      </c>
      <c r="M70" s="24">
        <v>6859700000</v>
      </c>
      <c r="N70" s="24">
        <v>6720000000</v>
      </c>
      <c r="O70" s="24">
        <v>7048100000</v>
      </c>
    </row>
    <row r="71" spans="1:15" ht="15.75" customHeight="1" x14ac:dyDescent="0.2">
      <c r="B71" s="44"/>
      <c r="C71" s="44"/>
      <c r="D71" s="44"/>
      <c r="E71" s="44"/>
      <c r="G71" s="44"/>
      <c r="H71" s="44"/>
      <c r="I71" s="44"/>
      <c r="J71" s="44"/>
      <c r="L71" s="44"/>
      <c r="M71" s="44"/>
      <c r="N71" s="44"/>
      <c r="O71" s="44"/>
    </row>
    <row r="72" spans="1:15" ht="15.75" hidden="1" customHeight="1" x14ac:dyDescent="0.2">
      <c r="A72" s="17" t="s">
        <v>436</v>
      </c>
      <c r="B72" s="19">
        <v>0</v>
      </c>
      <c r="C72" s="19">
        <v>0</v>
      </c>
      <c r="D72" s="19">
        <v>0</v>
      </c>
      <c r="E72" s="19">
        <v>0.84</v>
      </c>
      <c r="G72" s="19">
        <v>0.87</v>
      </c>
      <c r="H72" s="19">
        <v>0.83</v>
      </c>
      <c r="I72" s="19">
        <v>0.83</v>
      </c>
      <c r="J72" s="19">
        <v>0.89</v>
      </c>
      <c r="L72" s="19">
        <v>0.91</v>
      </c>
      <c r="M72" s="19">
        <v>0.91</v>
      </c>
      <c r="N72" s="19">
        <v>0.9</v>
      </c>
      <c r="O72" s="19">
        <v>0.86</v>
      </c>
    </row>
    <row r="73" spans="1:15" ht="15.75" customHeight="1" x14ac:dyDescent="0.2">
      <c r="A73" s="39" t="s">
        <v>437</v>
      </c>
      <c r="B73" s="22">
        <v>0</v>
      </c>
      <c r="C73" s="22">
        <v>0</v>
      </c>
      <c r="D73" s="22">
        <v>0</v>
      </c>
      <c r="E73" s="22">
        <v>1.28</v>
      </c>
      <c r="G73" s="22">
        <v>1.3</v>
      </c>
      <c r="H73" s="22">
        <v>1.25</v>
      </c>
      <c r="I73" s="22">
        <v>1.24</v>
      </c>
      <c r="J73" s="22">
        <v>1.37</v>
      </c>
      <c r="L73" s="22">
        <v>1.33</v>
      </c>
      <c r="M73" s="22">
        <v>1.34</v>
      </c>
      <c r="N73" s="22">
        <v>1.27</v>
      </c>
      <c r="O73" s="22">
        <v>1.24</v>
      </c>
    </row>
    <row r="74" spans="1:15" ht="15.75" customHeight="1" x14ac:dyDescent="0.2">
      <c r="A74" s="281" t="s">
        <v>45</v>
      </c>
      <c r="B74" s="281"/>
      <c r="C74" s="281"/>
      <c r="D74" s="281"/>
      <c r="E74" s="281"/>
      <c r="F74" s="43"/>
      <c r="G74" s="43"/>
      <c r="H74" s="43"/>
      <c r="I74" s="43"/>
      <c r="J74" s="43"/>
      <c r="K74" s="43"/>
      <c r="L74" s="43"/>
      <c r="M74" s="43"/>
      <c r="N74" s="43"/>
      <c r="O74" s="43"/>
    </row>
    <row r="75" spans="1:15" ht="15.75" customHeight="1" x14ac:dyDescent="0.2">
      <c r="A75" s="125" t="s">
        <v>411</v>
      </c>
    </row>
    <row r="76" spans="1:15" ht="15.75" customHeight="1" x14ac:dyDescent="0.2">
      <c r="A76" s="17" t="s">
        <v>438</v>
      </c>
      <c r="B76" s="18">
        <v>0</v>
      </c>
      <c r="C76" s="58"/>
      <c r="D76" s="18">
        <v>0</v>
      </c>
      <c r="E76" s="18">
        <v>8316100000</v>
      </c>
      <c r="G76" s="18">
        <v>8829100000</v>
      </c>
      <c r="H76" s="18">
        <v>9214900000</v>
      </c>
      <c r="I76" s="18">
        <v>8816500000</v>
      </c>
      <c r="J76" s="18">
        <v>8077400000</v>
      </c>
      <c r="L76" s="18">
        <v>8766600000</v>
      </c>
      <c r="M76" s="18">
        <v>8613800000</v>
      </c>
      <c r="N76" s="18">
        <v>8425900000</v>
      </c>
      <c r="O76" s="18">
        <v>8695500000</v>
      </c>
    </row>
    <row r="77" spans="1:15" ht="15.75" customHeight="1" x14ac:dyDescent="0.2">
      <c r="A77" s="17" t="s">
        <v>439</v>
      </c>
      <c r="B77" s="18">
        <v>0</v>
      </c>
      <c r="C77" s="58"/>
      <c r="D77" s="18">
        <v>0</v>
      </c>
      <c r="E77" s="18">
        <v>7197800000</v>
      </c>
      <c r="G77" s="18">
        <v>7246300000</v>
      </c>
      <c r="H77" s="18">
        <v>7442200000</v>
      </c>
      <c r="I77" s="18">
        <v>7258100000</v>
      </c>
      <c r="J77" s="18">
        <v>6941500000</v>
      </c>
      <c r="L77" s="18">
        <v>6971900000</v>
      </c>
      <c r="M77" s="18">
        <v>6858300000</v>
      </c>
      <c r="N77" s="18">
        <v>6718800000</v>
      </c>
      <c r="O77" s="18">
        <v>7047500000</v>
      </c>
    </row>
    <row r="78" spans="1:15" ht="15.75" hidden="1" customHeight="1" x14ac:dyDescent="0.2">
      <c r="A78" s="131" t="s">
        <v>436</v>
      </c>
      <c r="B78" s="38">
        <v>0</v>
      </c>
      <c r="C78" s="153">
        <v>0</v>
      </c>
      <c r="D78" s="153">
        <v>0</v>
      </c>
      <c r="E78" s="153">
        <v>0.78</v>
      </c>
      <c r="G78" s="153">
        <v>0.83</v>
      </c>
      <c r="H78" s="153">
        <v>0</v>
      </c>
      <c r="I78" s="153">
        <v>0</v>
      </c>
      <c r="J78" s="153">
        <v>0</v>
      </c>
      <c r="L78" s="153">
        <v>0</v>
      </c>
      <c r="M78" s="154">
        <v>0</v>
      </c>
      <c r="N78" s="154">
        <v>0</v>
      </c>
      <c r="O78" s="154">
        <v>0</v>
      </c>
    </row>
    <row r="79" spans="1:15" ht="15.75" customHeight="1" x14ac:dyDescent="0.2">
      <c r="A79" s="39" t="s">
        <v>440</v>
      </c>
      <c r="B79" s="22">
        <v>0</v>
      </c>
      <c r="C79" s="63"/>
      <c r="D79" s="22">
        <v>0</v>
      </c>
      <c r="E79" s="22">
        <v>1.1599999999999999</v>
      </c>
      <c r="G79" s="22">
        <v>1.22</v>
      </c>
      <c r="H79" s="22">
        <v>1.24</v>
      </c>
      <c r="I79" s="22">
        <v>1.21</v>
      </c>
      <c r="J79" s="22">
        <v>1.1599999999999999</v>
      </c>
      <c r="L79" s="22">
        <v>1.26</v>
      </c>
      <c r="M79" s="22">
        <v>1.26</v>
      </c>
      <c r="N79" s="22">
        <v>1.25</v>
      </c>
      <c r="O79" s="22">
        <v>1.23</v>
      </c>
    </row>
    <row r="80" spans="1:15" ht="15.75" customHeight="1" x14ac:dyDescent="0.2">
      <c r="A80" s="279" t="s">
        <v>441</v>
      </c>
      <c r="B80" s="279"/>
      <c r="C80" s="279"/>
      <c r="D80" s="279"/>
      <c r="E80" s="279"/>
      <c r="F80" s="279"/>
      <c r="G80" s="279"/>
      <c r="H80" s="279"/>
      <c r="I80" s="279"/>
      <c r="J80" s="279"/>
      <c r="K80" s="279"/>
      <c r="L80" s="279"/>
      <c r="M80" s="279"/>
      <c r="N80" s="279"/>
      <c r="O80" s="43"/>
    </row>
    <row r="81" spans="1:15" ht="15.75" customHeight="1" x14ac:dyDescent="0.2">
      <c r="A81" s="277" t="s">
        <v>646</v>
      </c>
      <c r="B81" s="299"/>
      <c r="C81" s="299"/>
      <c r="D81" s="299"/>
      <c r="E81" s="299"/>
      <c r="F81" s="299"/>
      <c r="G81" s="299"/>
      <c r="H81" s="299"/>
      <c r="I81" s="299"/>
      <c r="J81" s="299"/>
      <c r="K81" s="299"/>
      <c r="L81" s="299"/>
      <c r="M81" s="299"/>
      <c r="N81" s="299"/>
      <c r="O81" s="299"/>
    </row>
    <row r="82" spans="1:15" ht="15.75" customHeight="1" x14ac:dyDescent="0.2">
      <c r="A82" s="277" t="s">
        <v>442</v>
      </c>
      <c r="B82" s="299"/>
      <c r="C82" s="299"/>
      <c r="D82" s="299"/>
      <c r="E82" s="299"/>
      <c r="F82" s="299"/>
      <c r="G82" s="299"/>
      <c r="H82" s="299"/>
      <c r="I82" s="299"/>
      <c r="J82" s="299"/>
      <c r="K82" s="299"/>
      <c r="L82" s="299"/>
      <c r="M82" s="299"/>
      <c r="N82" s="299"/>
      <c r="O82" s="299"/>
    </row>
    <row r="83" spans="1:15" ht="15" customHeight="1" x14ac:dyDescent="0.2">
      <c r="A83" s="67"/>
    </row>
    <row r="84" spans="1:15" ht="15" customHeight="1" x14ac:dyDescent="0.2">
      <c r="A84" s="67"/>
    </row>
    <row r="85" spans="1:15" ht="15.75" customHeight="1" x14ac:dyDescent="0.2"/>
  </sheetData>
  <mergeCells count="14">
    <mergeCell ref="B2:E2"/>
    <mergeCell ref="G2:J2"/>
    <mergeCell ref="L2:O2"/>
    <mergeCell ref="A31:O31"/>
    <mergeCell ref="A30:O30"/>
    <mergeCell ref="A29:O29"/>
    <mergeCell ref="L25:N25"/>
    <mergeCell ref="A82:O82"/>
    <mergeCell ref="A81:O81"/>
    <mergeCell ref="L36:O36"/>
    <mergeCell ref="G36:J36"/>
    <mergeCell ref="B36:E36"/>
    <mergeCell ref="A74:E74"/>
    <mergeCell ref="A80:N80"/>
  </mergeCells>
  <pageMargins left="0.75" right="0.75" top="1" bottom="1" header="0.5" footer="0.5"/>
  <pageSetup scale="82" orientation="portrait" r:id="rId1"/>
  <rowBreaks count="1" manualBreakCount="1">
    <brk id="3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55"/>
  <sheetViews>
    <sheetView showRuler="0" topLeftCell="A13" zoomScale="130" zoomScaleNormal="130" workbookViewId="0">
      <selection activeCell="I54" sqref="I54"/>
    </sheetView>
  </sheetViews>
  <sheetFormatPr baseColWidth="10" defaultColWidth="13.140625" defaultRowHeight="12.75" x14ac:dyDescent="0.2"/>
  <cols>
    <col min="1" max="1" width="42.5703125" customWidth="1"/>
    <col min="2" max="4" width="7.5703125" hidden="1" customWidth="1"/>
    <col min="5" max="5" width="7.5703125" customWidth="1"/>
    <col min="6" max="6" width="0.28515625" customWidth="1"/>
    <col min="7" max="10" width="7.5703125" customWidth="1"/>
    <col min="11" max="11" width="0.28515625" customWidth="1"/>
    <col min="12" max="15" width="7.5703125" customWidth="1"/>
  </cols>
  <sheetData>
    <row r="1" spans="1:15" ht="10.7" customHeight="1" x14ac:dyDescent="0.2">
      <c r="A1" s="12" t="s">
        <v>443</v>
      </c>
      <c r="B1" s="12"/>
      <c r="C1" s="12"/>
      <c r="D1" s="12"/>
      <c r="E1" s="12"/>
      <c r="F1" s="12"/>
      <c r="G1" s="12"/>
      <c r="H1" s="12"/>
      <c r="I1" s="12"/>
      <c r="J1" s="12"/>
      <c r="K1" s="12"/>
      <c r="L1" s="12"/>
      <c r="M1" s="12"/>
      <c r="N1" s="12"/>
      <c r="O1" s="12"/>
    </row>
    <row r="2" spans="1:15" ht="9.1999999999999993" customHeight="1" x14ac:dyDescent="0.2">
      <c r="B2" s="280">
        <v>2021</v>
      </c>
      <c r="C2" s="271"/>
      <c r="D2" s="271"/>
      <c r="E2" s="271"/>
      <c r="G2" s="280">
        <v>2020</v>
      </c>
      <c r="H2" s="271"/>
      <c r="I2" s="271"/>
      <c r="J2" s="271"/>
      <c r="L2" s="280">
        <v>2019</v>
      </c>
      <c r="M2" s="271"/>
      <c r="N2" s="271"/>
      <c r="O2" s="271"/>
    </row>
    <row r="3" spans="1:15" ht="9.1999999999999993" customHeight="1" x14ac:dyDescent="0.2">
      <c r="B3" s="55" t="str">
        <f>Profitability!$B$3</f>
        <v>Q4</v>
      </c>
      <c r="C3" s="55" t="str">
        <f>Profitability!$C$3</f>
        <v>Q3</v>
      </c>
      <c r="D3" s="55" t="str">
        <f>Profitability!$D$3</f>
        <v>Q2</v>
      </c>
      <c r="E3" s="55" t="str">
        <f>Profitability!$E$3</f>
        <v>Q1</v>
      </c>
      <c r="G3" s="55" t="s">
        <v>132</v>
      </c>
      <c r="H3" s="55" t="s">
        <v>133</v>
      </c>
      <c r="I3" s="55" t="s">
        <v>134</v>
      </c>
      <c r="J3" s="55" t="s">
        <v>135</v>
      </c>
      <c r="L3" s="55" t="s">
        <v>132</v>
      </c>
      <c r="M3" s="55" t="s">
        <v>133</v>
      </c>
      <c r="N3" s="55" t="s">
        <v>134</v>
      </c>
      <c r="O3" s="55" t="s">
        <v>135</v>
      </c>
    </row>
    <row r="4" spans="1:15" ht="10.7" customHeight="1" x14ac:dyDescent="0.2">
      <c r="A4" s="16" t="s">
        <v>444</v>
      </c>
      <c r="B4" s="43"/>
      <c r="C4" s="43"/>
      <c r="D4" s="43"/>
      <c r="E4" s="43"/>
      <c r="F4" s="43"/>
      <c r="G4" s="43"/>
      <c r="H4" s="43"/>
      <c r="I4" s="43"/>
      <c r="J4" s="43"/>
      <c r="K4" s="43"/>
      <c r="L4" s="43"/>
      <c r="M4" s="43"/>
      <c r="N4" s="43"/>
      <c r="O4" s="43"/>
    </row>
    <row r="5" spans="1:15" ht="10.7" customHeight="1" x14ac:dyDescent="0.2">
      <c r="A5" s="58" t="s">
        <v>445</v>
      </c>
      <c r="B5" s="35">
        <v>18701</v>
      </c>
      <c r="C5" s="35">
        <v>0</v>
      </c>
      <c r="D5" s="35">
        <v>0</v>
      </c>
      <c r="E5" s="35">
        <v>18701</v>
      </c>
      <c r="G5" s="35">
        <v>17433</v>
      </c>
      <c r="H5" s="35">
        <v>16121</v>
      </c>
      <c r="I5" s="35">
        <v>15515</v>
      </c>
      <c r="J5" s="35">
        <v>13379</v>
      </c>
      <c r="L5" s="35">
        <v>17063</v>
      </c>
      <c r="M5" s="35">
        <v>16659</v>
      </c>
      <c r="N5" s="35">
        <v>16382</v>
      </c>
      <c r="O5" s="35">
        <v>16102</v>
      </c>
    </row>
    <row r="6" spans="1:15" ht="3.2" customHeight="1" x14ac:dyDescent="0.2">
      <c r="B6" s="95"/>
    </row>
    <row r="7" spans="1:15" ht="20.25" customHeight="1" x14ac:dyDescent="0.2">
      <c r="A7" s="58" t="s">
        <v>446</v>
      </c>
      <c r="B7" s="35">
        <v>14200</v>
      </c>
      <c r="C7" s="35">
        <v>0</v>
      </c>
      <c r="D7" s="35">
        <v>0</v>
      </c>
      <c r="E7" s="35">
        <v>14200</v>
      </c>
      <c r="G7" s="35">
        <v>12800</v>
      </c>
      <c r="H7" s="35">
        <v>12700</v>
      </c>
      <c r="I7" s="35">
        <v>12500</v>
      </c>
      <c r="J7" s="35">
        <v>11700</v>
      </c>
      <c r="L7" s="35">
        <v>13000</v>
      </c>
      <c r="M7" s="35">
        <v>12500</v>
      </c>
      <c r="N7" s="35">
        <v>12300</v>
      </c>
      <c r="O7" s="35">
        <v>11900</v>
      </c>
    </row>
    <row r="8" spans="1:15" ht="10.7" customHeight="1" x14ac:dyDescent="0.2">
      <c r="A8" s="28" t="s">
        <v>78</v>
      </c>
      <c r="B8" s="38">
        <v>-0.24</v>
      </c>
      <c r="C8" s="38">
        <v>0</v>
      </c>
      <c r="D8" s="38">
        <v>0</v>
      </c>
      <c r="E8" s="38">
        <v>-0.24</v>
      </c>
      <c r="G8" s="38">
        <v>-0.27</v>
      </c>
      <c r="H8" s="38">
        <v>-0.21</v>
      </c>
      <c r="I8" s="38">
        <v>-0.2</v>
      </c>
      <c r="J8" s="38">
        <v>-0.13</v>
      </c>
      <c r="L8" s="38">
        <v>-0.24</v>
      </c>
      <c r="M8" s="38">
        <v>-0.25</v>
      </c>
      <c r="N8" s="38">
        <v>-0.25</v>
      </c>
      <c r="O8" s="38">
        <v>-0.26</v>
      </c>
    </row>
    <row r="9" spans="1:15" ht="3.2" customHeight="1" x14ac:dyDescent="0.2">
      <c r="B9" s="95"/>
    </row>
    <row r="10" spans="1:15" ht="10.7" customHeight="1" x14ac:dyDescent="0.2">
      <c r="A10" s="17" t="s">
        <v>447</v>
      </c>
      <c r="B10" s="38">
        <v>1.28</v>
      </c>
      <c r="C10" s="38">
        <v>0</v>
      </c>
      <c r="D10" s="38">
        <v>0</v>
      </c>
      <c r="E10" s="38">
        <v>1.28</v>
      </c>
      <c r="G10" s="38">
        <v>1.3</v>
      </c>
      <c r="H10" s="38">
        <v>1.25</v>
      </c>
      <c r="I10" s="38">
        <v>1.24</v>
      </c>
      <c r="J10" s="38">
        <v>1.37</v>
      </c>
      <c r="L10" s="38">
        <v>1.33</v>
      </c>
      <c r="M10" s="38">
        <v>1.34</v>
      </c>
      <c r="N10" s="38">
        <v>1.27</v>
      </c>
      <c r="O10" s="38">
        <v>1.24</v>
      </c>
    </row>
    <row r="11" spans="1:15" ht="10.7" customHeight="1" x14ac:dyDescent="0.2"/>
    <row r="12" spans="1:15" ht="10.7" customHeight="1" x14ac:dyDescent="0.2">
      <c r="A12" s="17" t="s">
        <v>448</v>
      </c>
      <c r="B12" s="35">
        <v>2900</v>
      </c>
      <c r="C12" s="35">
        <v>0</v>
      </c>
      <c r="D12" s="35">
        <v>0</v>
      </c>
      <c r="E12" s="35">
        <v>2900</v>
      </c>
      <c r="G12" s="35">
        <v>2900</v>
      </c>
      <c r="H12" s="35">
        <v>5400</v>
      </c>
      <c r="I12" s="35">
        <v>6000</v>
      </c>
      <c r="J12" s="35">
        <v>1800</v>
      </c>
      <c r="L12" s="35">
        <v>1500</v>
      </c>
      <c r="M12" s="35">
        <v>1200</v>
      </c>
      <c r="N12" s="35">
        <v>4200</v>
      </c>
      <c r="O12" s="35">
        <v>4400</v>
      </c>
    </row>
    <row r="13" spans="1:15" ht="10.7" customHeight="1" x14ac:dyDescent="0.2">
      <c r="A13" s="28" t="s">
        <v>78</v>
      </c>
      <c r="B13" s="38">
        <v>-0.84</v>
      </c>
      <c r="C13" s="38">
        <v>0</v>
      </c>
      <c r="D13" s="38">
        <v>0</v>
      </c>
      <c r="E13" s="38">
        <v>-0.84</v>
      </c>
      <c r="G13" s="38">
        <v>-0.83</v>
      </c>
      <c r="H13" s="38">
        <v>-0.66</v>
      </c>
      <c r="I13" s="38">
        <v>-0.61</v>
      </c>
      <c r="J13" s="38">
        <v>-0.87</v>
      </c>
      <c r="L13" s="38">
        <v>-0.91</v>
      </c>
      <c r="M13" s="38">
        <v>-0.93</v>
      </c>
      <c r="N13" s="38">
        <v>-0.74</v>
      </c>
      <c r="O13" s="38">
        <v>-0.73</v>
      </c>
    </row>
    <row r="14" spans="1:15" ht="15.75" customHeight="1" x14ac:dyDescent="0.2">
      <c r="A14" s="58" t="s">
        <v>449</v>
      </c>
      <c r="B14" s="23">
        <v>0</v>
      </c>
      <c r="C14" s="23">
        <v>0</v>
      </c>
      <c r="D14" s="23">
        <v>0</v>
      </c>
      <c r="E14" s="155">
        <v>-21000000</v>
      </c>
      <c r="G14" s="23">
        <v>-24000000</v>
      </c>
      <c r="H14" s="23">
        <v>-21000000</v>
      </c>
      <c r="I14" s="23">
        <v>-20000000</v>
      </c>
      <c r="J14" s="23">
        <v>-18000000</v>
      </c>
      <c r="L14" s="23">
        <v>0</v>
      </c>
      <c r="M14" s="23">
        <v>0</v>
      </c>
      <c r="N14" s="23">
        <v>0</v>
      </c>
      <c r="O14" s="23">
        <v>0</v>
      </c>
    </row>
    <row r="15" spans="1:15" ht="19.149999999999999" hidden="1" customHeight="1" x14ac:dyDescent="0.2">
      <c r="A15" s="58" t="s">
        <v>450</v>
      </c>
      <c r="B15" s="35">
        <v>0</v>
      </c>
      <c r="C15" s="35">
        <v>0</v>
      </c>
      <c r="D15" s="35">
        <v>0</v>
      </c>
      <c r="E15" s="35">
        <v>0</v>
      </c>
      <c r="G15" s="35">
        <v>0</v>
      </c>
      <c r="H15" s="35">
        <v>2300</v>
      </c>
      <c r="I15" s="35">
        <v>3200</v>
      </c>
      <c r="J15" s="154">
        <v>0</v>
      </c>
      <c r="L15" s="35">
        <v>0</v>
      </c>
      <c r="M15" s="35">
        <v>0</v>
      </c>
      <c r="N15" s="35">
        <v>0</v>
      </c>
      <c r="O15" s="35">
        <v>0</v>
      </c>
    </row>
    <row r="16" spans="1:15" ht="10.7" hidden="1" customHeight="1" x14ac:dyDescent="0.2">
      <c r="A16" s="28" t="s">
        <v>78</v>
      </c>
      <c r="B16" s="154">
        <v>0</v>
      </c>
      <c r="C16" s="154">
        <v>0</v>
      </c>
      <c r="D16" s="154">
        <v>0</v>
      </c>
      <c r="E16" s="154">
        <v>0</v>
      </c>
      <c r="G16" s="154">
        <v>0</v>
      </c>
      <c r="H16" s="154">
        <v>-0.86</v>
      </c>
      <c r="I16" s="154">
        <v>-0.79</v>
      </c>
      <c r="J16" s="154">
        <v>0</v>
      </c>
      <c r="L16" s="35">
        <v>0</v>
      </c>
      <c r="M16" s="35">
        <v>0</v>
      </c>
      <c r="N16" s="35">
        <v>0</v>
      </c>
      <c r="O16" s="35">
        <v>0</v>
      </c>
    </row>
    <row r="17" spans="1:15" ht="3.2" customHeight="1" x14ac:dyDescent="0.2"/>
    <row r="18" spans="1:15" ht="10.7" customHeight="1" x14ac:dyDescent="0.2">
      <c r="A18" s="17" t="s">
        <v>451</v>
      </c>
    </row>
    <row r="19" spans="1:15" ht="10.7" customHeight="1" x14ac:dyDescent="0.2">
      <c r="A19" s="28" t="s">
        <v>452</v>
      </c>
      <c r="B19" s="38">
        <v>0</v>
      </c>
      <c r="C19" s="35">
        <v>0</v>
      </c>
      <c r="D19" s="35">
        <v>0</v>
      </c>
      <c r="E19" s="35">
        <v>0</v>
      </c>
      <c r="G19" s="38">
        <v>0.02</v>
      </c>
      <c r="H19" s="35">
        <v>0</v>
      </c>
      <c r="I19" s="35">
        <v>0</v>
      </c>
      <c r="J19" s="59" t="s">
        <v>453</v>
      </c>
      <c r="L19" s="38">
        <v>-0.01</v>
      </c>
      <c r="M19" s="35">
        <v>0</v>
      </c>
      <c r="N19" s="35">
        <v>0</v>
      </c>
      <c r="O19" s="35">
        <v>0</v>
      </c>
    </row>
    <row r="20" spans="1:15" ht="10.7" customHeight="1" x14ac:dyDescent="0.2">
      <c r="A20" s="28" t="s">
        <v>454</v>
      </c>
      <c r="B20" s="156">
        <v>0</v>
      </c>
      <c r="C20" s="35">
        <v>0</v>
      </c>
      <c r="D20" s="35">
        <v>0</v>
      </c>
      <c r="E20" s="35">
        <v>0</v>
      </c>
      <c r="G20" s="157">
        <v>0</v>
      </c>
      <c r="H20" s="35">
        <v>0</v>
      </c>
      <c r="I20" s="35">
        <v>0</v>
      </c>
      <c r="J20" s="38">
        <v>-0.02</v>
      </c>
      <c r="L20" s="38">
        <v>-0.01</v>
      </c>
      <c r="M20" s="35">
        <v>0</v>
      </c>
      <c r="N20" s="35">
        <v>0</v>
      </c>
      <c r="O20" s="35">
        <v>0</v>
      </c>
    </row>
    <row r="21" spans="1:15" ht="10.7" customHeight="1" x14ac:dyDescent="0.2">
      <c r="A21" s="28" t="s">
        <v>455</v>
      </c>
      <c r="B21" s="156">
        <v>0</v>
      </c>
      <c r="C21" s="35">
        <v>0</v>
      </c>
      <c r="D21" s="35">
        <v>0</v>
      </c>
      <c r="E21" s="35">
        <v>0</v>
      </c>
      <c r="G21" s="157">
        <v>0</v>
      </c>
      <c r="H21" s="35">
        <v>0</v>
      </c>
      <c r="I21" s="35">
        <v>0</v>
      </c>
      <c r="J21" s="38">
        <v>-0.02</v>
      </c>
      <c r="L21" s="38">
        <v>-0.01</v>
      </c>
      <c r="M21" s="35">
        <v>0</v>
      </c>
      <c r="N21" s="35">
        <v>0</v>
      </c>
      <c r="O21" s="35">
        <v>0</v>
      </c>
    </row>
    <row r="22" spans="1:15" ht="10.7" customHeight="1" x14ac:dyDescent="0.2">
      <c r="A22" s="28" t="s">
        <v>456</v>
      </c>
      <c r="B22" s="38">
        <v>0</v>
      </c>
      <c r="C22" s="35">
        <v>0</v>
      </c>
      <c r="D22" s="35">
        <v>0</v>
      </c>
      <c r="E22" s="35">
        <v>0</v>
      </c>
      <c r="G22" s="38">
        <v>0.01</v>
      </c>
      <c r="H22" s="35">
        <v>0</v>
      </c>
      <c r="I22" s="35">
        <v>0</v>
      </c>
      <c r="J22" s="38">
        <v>0.01</v>
      </c>
      <c r="L22" s="38">
        <v>0.01</v>
      </c>
      <c r="M22" s="35">
        <v>0</v>
      </c>
      <c r="N22" s="35">
        <v>0</v>
      </c>
      <c r="O22" s="35">
        <v>0</v>
      </c>
    </row>
    <row r="23" spans="1:15" ht="10.7" customHeight="1" x14ac:dyDescent="0.2">
      <c r="A23" s="28" t="s">
        <v>457</v>
      </c>
      <c r="B23" s="38">
        <v>0</v>
      </c>
      <c r="C23" s="35">
        <v>0</v>
      </c>
      <c r="D23" s="35">
        <v>0</v>
      </c>
      <c r="E23" s="35">
        <v>0</v>
      </c>
      <c r="G23" s="38">
        <v>0.02</v>
      </c>
      <c r="H23" s="35">
        <v>0</v>
      </c>
      <c r="I23" s="35">
        <v>0</v>
      </c>
      <c r="J23" s="38">
        <v>-0.01</v>
      </c>
      <c r="L23" s="38">
        <v>0.02</v>
      </c>
      <c r="M23" s="35">
        <v>0</v>
      </c>
      <c r="N23" s="35">
        <v>0</v>
      </c>
      <c r="O23" s="35">
        <v>0</v>
      </c>
    </row>
    <row r="24" spans="1:15" ht="10.7" customHeight="1" x14ac:dyDescent="0.2">
      <c r="A24" s="28" t="s">
        <v>458</v>
      </c>
      <c r="B24" s="38">
        <v>0</v>
      </c>
      <c r="C24" s="35">
        <v>0</v>
      </c>
      <c r="D24" s="35">
        <v>0</v>
      </c>
      <c r="E24" s="35">
        <v>0</v>
      </c>
      <c r="G24" s="38">
        <v>0.01</v>
      </c>
      <c r="H24" s="35">
        <v>0</v>
      </c>
      <c r="I24" s="35">
        <v>0</v>
      </c>
      <c r="J24" s="38">
        <v>-0.02</v>
      </c>
      <c r="L24" s="38">
        <v>0.01</v>
      </c>
      <c r="M24" s="35">
        <v>0</v>
      </c>
      <c r="N24" s="35">
        <v>0</v>
      </c>
      <c r="O24" s="35">
        <v>0</v>
      </c>
    </row>
    <row r="25" spans="1:15" ht="3.2" customHeight="1" x14ac:dyDescent="0.2">
      <c r="B25" s="95"/>
      <c r="D25" s="95"/>
    </row>
    <row r="26" spans="1:15" ht="18" customHeight="1" x14ac:dyDescent="0.2">
      <c r="A26" s="58" t="s">
        <v>644</v>
      </c>
      <c r="B26" s="23">
        <v>-34000000</v>
      </c>
      <c r="C26" s="23">
        <v>0</v>
      </c>
      <c r="D26" s="23">
        <v>0</v>
      </c>
      <c r="E26" s="23">
        <v>-34000000</v>
      </c>
      <c r="G26" s="23">
        <v>-34000000</v>
      </c>
      <c r="H26" s="23">
        <v>-31000000</v>
      </c>
      <c r="I26" s="23">
        <v>-30000000</v>
      </c>
      <c r="J26" s="23">
        <v>-26000000</v>
      </c>
      <c r="L26" s="23">
        <v>-31000000</v>
      </c>
      <c r="M26" s="23">
        <v>-33000000</v>
      </c>
      <c r="N26" s="23">
        <v>-32000000</v>
      </c>
      <c r="O26" s="23">
        <v>-32000000</v>
      </c>
    </row>
    <row r="27" spans="1:15" ht="3.2" customHeight="1" x14ac:dyDescent="0.2"/>
    <row r="28" spans="1:15" ht="10.7" customHeight="1" x14ac:dyDescent="0.2">
      <c r="A28" s="16" t="s">
        <v>459</v>
      </c>
      <c r="B28" s="43"/>
      <c r="C28" s="43"/>
      <c r="D28" s="43"/>
      <c r="E28" s="43"/>
      <c r="F28" s="43"/>
      <c r="G28" s="43"/>
      <c r="H28" s="43"/>
      <c r="I28" s="43"/>
      <c r="J28" s="43"/>
      <c r="K28" s="43"/>
      <c r="L28" s="43"/>
      <c r="M28" s="43"/>
      <c r="N28" s="43"/>
      <c r="O28" s="43"/>
    </row>
    <row r="29" spans="1:15" ht="10.7" customHeight="1" x14ac:dyDescent="0.2">
      <c r="A29" s="17" t="s">
        <v>460</v>
      </c>
    </row>
    <row r="30" spans="1:15" ht="10.7" customHeight="1" x14ac:dyDescent="0.2">
      <c r="A30" s="94" t="s">
        <v>461</v>
      </c>
      <c r="B30" s="23">
        <v>1000000</v>
      </c>
      <c r="C30" s="23">
        <v>0</v>
      </c>
      <c r="D30" s="23">
        <v>0</v>
      </c>
      <c r="E30" s="155">
        <v>1000000</v>
      </c>
      <c r="G30" s="23">
        <v>4000000</v>
      </c>
      <c r="H30" s="155">
        <v>0</v>
      </c>
      <c r="I30" s="23">
        <v>3000000</v>
      </c>
      <c r="J30" s="155">
        <v>0</v>
      </c>
      <c r="L30" s="23">
        <v>2000000</v>
      </c>
      <c r="M30" s="23">
        <v>-12000000</v>
      </c>
      <c r="N30" s="23">
        <v>-12000000</v>
      </c>
      <c r="O30" s="23">
        <v>-13000000</v>
      </c>
    </row>
    <row r="31" spans="1:15" ht="10.7" customHeight="1" x14ac:dyDescent="0.2">
      <c r="A31" s="94" t="s">
        <v>462</v>
      </c>
      <c r="B31" s="23">
        <v>-60000000</v>
      </c>
      <c r="C31" s="23">
        <v>0</v>
      </c>
      <c r="D31" s="23">
        <v>0</v>
      </c>
      <c r="E31" s="23">
        <v>-60000000</v>
      </c>
      <c r="G31" s="23">
        <v>-68000000</v>
      </c>
      <c r="H31" s="23">
        <v>-68000000</v>
      </c>
      <c r="I31" s="23">
        <v>-69000000</v>
      </c>
      <c r="J31" s="23">
        <v>-66000000</v>
      </c>
      <c r="L31" s="23">
        <v>-61000000</v>
      </c>
      <c r="M31" s="23">
        <v>-67000000</v>
      </c>
      <c r="N31" s="23">
        <v>-64000000</v>
      </c>
      <c r="O31" s="23">
        <v>-68000000</v>
      </c>
    </row>
    <row r="32" spans="1:15" ht="10.7" customHeight="1" x14ac:dyDescent="0.2">
      <c r="A32" s="94" t="s">
        <v>111</v>
      </c>
      <c r="B32" s="23">
        <v>-59000000</v>
      </c>
      <c r="C32" s="23">
        <v>0</v>
      </c>
      <c r="D32" s="23">
        <v>0</v>
      </c>
      <c r="E32" s="23">
        <v>-59000000</v>
      </c>
      <c r="G32" s="23">
        <v>-64000000</v>
      </c>
      <c r="H32" s="23">
        <v>-68000000</v>
      </c>
      <c r="I32" s="23">
        <v>-66000000</v>
      </c>
      <c r="J32" s="23">
        <v>-66000000</v>
      </c>
      <c r="L32" s="23">
        <v>-59000000</v>
      </c>
      <c r="M32" s="23">
        <v>-79000000</v>
      </c>
      <c r="N32" s="23">
        <v>-76000000</v>
      </c>
      <c r="O32" s="23">
        <v>-81000000</v>
      </c>
    </row>
    <row r="33" spans="1:15" ht="3.2" customHeight="1" x14ac:dyDescent="0.2">
      <c r="B33" s="95"/>
      <c r="D33" s="95"/>
    </row>
    <row r="34" spans="1:15" ht="10.7" customHeight="1" x14ac:dyDescent="0.2">
      <c r="A34" s="17" t="s">
        <v>463</v>
      </c>
      <c r="B34" s="95"/>
      <c r="D34" s="95"/>
    </row>
    <row r="35" spans="1:15" ht="10.7" customHeight="1" x14ac:dyDescent="0.2">
      <c r="A35" s="94" t="s">
        <v>464</v>
      </c>
      <c r="B35" s="38">
        <v>0</v>
      </c>
      <c r="C35" s="23">
        <v>0</v>
      </c>
      <c r="D35" s="23">
        <v>0</v>
      </c>
      <c r="E35" s="23">
        <v>0</v>
      </c>
      <c r="G35" s="38">
        <v>-0.02</v>
      </c>
      <c r="H35" s="23">
        <v>0</v>
      </c>
      <c r="I35" s="23">
        <v>0</v>
      </c>
      <c r="J35" s="38">
        <v>-0.02</v>
      </c>
      <c r="L35" s="38">
        <v>-0.02</v>
      </c>
      <c r="M35" s="23">
        <v>0</v>
      </c>
      <c r="N35" s="23">
        <v>0</v>
      </c>
      <c r="O35" s="23">
        <v>0</v>
      </c>
    </row>
    <row r="36" spans="1:15" ht="10.7" customHeight="1" x14ac:dyDescent="0.2">
      <c r="A36" s="94" t="s">
        <v>465</v>
      </c>
      <c r="B36" s="38">
        <v>0</v>
      </c>
      <c r="C36" s="23">
        <v>0</v>
      </c>
      <c r="D36" s="23">
        <v>0</v>
      </c>
      <c r="E36" s="23">
        <v>0</v>
      </c>
      <c r="G36" s="38">
        <v>-0.01</v>
      </c>
      <c r="H36" s="23">
        <v>0</v>
      </c>
      <c r="I36" s="23">
        <v>0</v>
      </c>
      <c r="J36" s="38">
        <v>-0.01</v>
      </c>
      <c r="L36" s="38">
        <v>-0.01</v>
      </c>
      <c r="M36" s="23">
        <v>0</v>
      </c>
      <c r="N36" s="23">
        <v>0</v>
      </c>
      <c r="O36" s="23">
        <v>0</v>
      </c>
    </row>
    <row r="37" spans="1:15" ht="10.7" customHeight="1" x14ac:dyDescent="0.2">
      <c r="A37" s="94" t="s">
        <v>466</v>
      </c>
      <c r="B37" s="38">
        <v>0</v>
      </c>
      <c r="C37" s="23">
        <v>0</v>
      </c>
      <c r="D37" s="23">
        <v>0</v>
      </c>
      <c r="E37" s="23">
        <v>0</v>
      </c>
      <c r="G37" s="38">
        <v>0.02</v>
      </c>
      <c r="H37" s="23">
        <v>0</v>
      </c>
      <c r="I37" s="23">
        <v>0</v>
      </c>
      <c r="J37" s="38">
        <v>0.01</v>
      </c>
      <c r="L37" s="38">
        <v>0.01</v>
      </c>
      <c r="M37" s="23">
        <v>0</v>
      </c>
      <c r="N37" s="23">
        <v>0</v>
      </c>
      <c r="O37" s="23">
        <v>0</v>
      </c>
    </row>
    <row r="38" spans="1:15" ht="10.7" customHeight="1" x14ac:dyDescent="0.2">
      <c r="A38" s="94" t="s">
        <v>467</v>
      </c>
      <c r="B38" s="38">
        <v>0</v>
      </c>
      <c r="C38" s="23">
        <v>0</v>
      </c>
      <c r="D38" s="23">
        <v>0</v>
      </c>
      <c r="E38" s="35">
        <v>0</v>
      </c>
      <c r="G38" s="38">
        <v>0.06</v>
      </c>
      <c r="H38" s="23">
        <v>0</v>
      </c>
      <c r="I38" s="35">
        <v>0</v>
      </c>
      <c r="J38" s="38">
        <v>0.02</v>
      </c>
      <c r="L38" s="38">
        <v>0.02</v>
      </c>
      <c r="M38" s="23">
        <v>0</v>
      </c>
      <c r="N38" s="23">
        <v>0</v>
      </c>
      <c r="O38" s="23">
        <v>0</v>
      </c>
    </row>
    <row r="39" spans="1:15" ht="4.1500000000000004" customHeight="1" x14ac:dyDescent="0.2"/>
    <row r="40" spans="1:15" ht="10.7" customHeight="1" x14ac:dyDescent="0.2">
      <c r="A40" s="17" t="s">
        <v>468</v>
      </c>
    </row>
    <row r="41" spans="1:15" ht="10.7" customHeight="1" x14ac:dyDescent="0.2">
      <c r="A41" s="94" t="s">
        <v>464</v>
      </c>
      <c r="B41" s="38">
        <v>0</v>
      </c>
      <c r="C41" s="35">
        <v>0</v>
      </c>
      <c r="D41" s="35">
        <v>0</v>
      </c>
      <c r="E41" s="35">
        <v>0</v>
      </c>
      <c r="G41" s="38">
        <v>0.02</v>
      </c>
      <c r="H41" s="35">
        <v>0</v>
      </c>
      <c r="I41" s="35">
        <v>0</v>
      </c>
      <c r="J41" s="157">
        <v>0</v>
      </c>
      <c r="L41" s="38">
        <v>0.02</v>
      </c>
      <c r="M41" s="35">
        <v>0</v>
      </c>
      <c r="N41" s="35">
        <v>0</v>
      </c>
      <c r="O41" s="35">
        <v>0</v>
      </c>
    </row>
    <row r="42" spans="1:15" ht="10.7" customHeight="1" x14ac:dyDescent="0.2">
      <c r="A42" s="94" t="s">
        <v>465</v>
      </c>
      <c r="B42" s="38">
        <v>0</v>
      </c>
      <c r="C42" s="35">
        <v>0</v>
      </c>
      <c r="D42" s="35">
        <v>0</v>
      </c>
      <c r="E42" s="35">
        <v>0</v>
      </c>
      <c r="G42" s="38">
        <v>0.01</v>
      </c>
      <c r="H42" s="35">
        <v>0</v>
      </c>
      <c r="I42" s="35">
        <v>0</v>
      </c>
      <c r="J42" s="157">
        <v>0</v>
      </c>
      <c r="L42" s="38">
        <v>0.01</v>
      </c>
      <c r="M42" s="35">
        <v>0</v>
      </c>
      <c r="N42" s="35">
        <v>0</v>
      </c>
      <c r="O42" s="35">
        <v>0</v>
      </c>
    </row>
    <row r="43" spans="1:15" ht="10.7" customHeight="1" x14ac:dyDescent="0.2">
      <c r="A43" s="94" t="s">
        <v>466</v>
      </c>
      <c r="B43" s="38">
        <v>0</v>
      </c>
      <c r="C43" s="35">
        <v>0</v>
      </c>
      <c r="D43" s="35">
        <v>0</v>
      </c>
      <c r="E43" s="35">
        <v>0</v>
      </c>
      <c r="G43" s="38">
        <v>-0.01</v>
      </c>
      <c r="H43" s="35">
        <v>0</v>
      </c>
      <c r="I43" s="35">
        <v>0</v>
      </c>
      <c r="J43" s="157">
        <v>0</v>
      </c>
      <c r="L43" s="38">
        <v>-0.01</v>
      </c>
      <c r="M43" s="35">
        <v>0</v>
      </c>
      <c r="N43" s="35">
        <v>0</v>
      </c>
      <c r="O43" s="35">
        <v>0</v>
      </c>
    </row>
    <row r="44" spans="1:15" ht="10.7" customHeight="1" x14ac:dyDescent="0.2">
      <c r="A44" s="94" t="s">
        <v>467</v>
      </c>
      <c r="B44" s="38">
        <v>0</v>
      </c>
      <c r="C44" s="35">
        <v>0</v>
      </c>
      <c r="D44" s="35">
        <v>0</v>
      </c>
      <c r="E44" s="35">
        <v>0</v>
      </c>
      <c r="G44" s="38">
        <v>-0.02</v>
      </c>
      <c r="H44" s="35">
        <v>0</v>
      </c>
      <c r="I44" s="35">
        <v>0</v>
      </c>
      <c r="J44" s="157">
        <v>0</v>
      </c>
      <c r="L44" s="38">
        <v>-0.03</v>
      </c>
      <c r="M44" s="35">
        <v>0</v>
      </c>
      <c r="N44" s="35">
        <v>0</v>
      </c>
      <c r="O44" s="35">
        <v>0</v>
      </c>
    </row>
    <row r="45" spans="1:15" ht="3.2" customHeight="1" x14ac:dyDescent="0.2"/>
    <row r="46" spans="1:15" ht="10.7" customHeight="1" x14ac:dyDescent="0.2">
      <c r="A46" s="279" t="s">
        <v>469</v>
      </c>
      <c r="B46" s="279"/>
      <c r="C46" s="279"/>
      <c r="D46" s="279"/>
      <c r="E46" s="279"/>
      <c r="F46" s="279"/>
      <c r="G46" s="279"/>
      <c r="H46" s="279"/>
      <c r="I46" s="279"/>
      <c r="J46" s="279"/>
      <c r="K46" s="279"/>
      <c r="L46" s="279"/>
      <c r="M46" s="279"/>
      <c r="N46" s="279"/>
      <c r="O46" s="279"/>
    </row>
    <row r="47" spans="1:15" ht="10.7" customHeight="1" x14ac:dyDescent="0.2">
      <c r="A47" s="304" t="s">
        <v>113</v>
      </c>
      <c r="B47" s="271"/>
      <c r="C47" s="271"/>
      <c r="D47" s="271"/>
      <c r="E47" s="271"/>
      <c r="F47" s="271"/>
      <c r="G47" s="271"/>
      <c r="H47" s="271"/>
      <c r="I47" s="271"/>
      <c r="J47" s="271"/>
      <c r="K47" s="271"/>
      <c r="L47" s="271"/>
      <c r="M47" s="271"/>
      <c r="N47" s="271"/>
    </row>
    <row r="48" spans="1:15" ht="10.7" customHeight="1" x14ac:dyDescent="0.2">
      <c r="A48" s="304" t="s">
        <v>470</v>
      </c>
      <c r="B48" s="271"/>
      <c r="C48" s="271"/>
      <c r="D48" s="271"/>
      <c r="E48" s="271"/>
      <c r="F48" s="271"/>
      <c r="G48" s="271"/>
      <c r="H48" s="271"/>
      <c r="I48" s="271"/>
      <c r="J48" s="271"/>
      <c r="K48" s="271"/>
      <c r="L48" s="271"/>
      <c r="M48" s="271"/>
      <c r="N48" s="271"/>
    </row>
    <row r="49" spans="1:14" ht="10.7" customHeight="1" x14ac:dyDescent="0.2">
      <c r="A49" s="304" t="s">
        <v>471</v>
      </c>
      <c r="B49" s="271"/>
      <c r="C49" s="271"/>
      <c r="D49" s="271"/>
      <c r="E49" s="271"/>
      <c r="F49" s="271"/>
      <c r="G49" s="271"/>
      <c r="H49" s="271"/>
      <c r="I49" s="271"/>
      <c r="J49" s="271"/>
      <c r="K49" s="271"/>
      <c r="L49" s="271"/>
      <c r="M49" s="271"/>
      <c r="N49" s="271"/>
    </row>
    <row r="50" spans="1:14" ht="10.7" customHeight="1" x14ac:dyDescent="0.2">
      <c r="A50" s="304" t="s">
        <v>472</v>
      </c>
      <c r="B50" s="271"/>
      <c r="C50" s="271"/>
      <c r="D50" s="271"/>
      <c r="E50" s="271"/>
      <c r="F50" s="271"/>
      <c r="G50" s="271"/>
      <c r="H50" s="271"/>
      <c r="I50" s="271"/>
      <c r="J50" s="271"/>
      <c r="K50" s="271"/>
      <c r="L50" s="271"/>
      <c r="M50" s="271"/>
      <c r="N50" s="271"/>
    </row>
    <row r="51" spans="1:14" ht="10.7" customHeight="1" x14ac:dyDescent="0.2">
      <c r="A51" s="304" t="s">
        <v>473</v>
      </c>
      <c r="B51" s="271"/>
      <c r="C51" s="271"/>
      <c r="D51" s="271"/>
      <c r="E51" s="271"/>
      <c r="F51" s="271"/>
      <c r="G51" s="271"/>
      <c r="H51" s="271"/>
      <c r="I51" s="271"/>
      <c r="J51" s="271"/>
      <c r="K51" s="271"/>
      <c r="L51" s="271"/>
      <c r="M51" s="271"/>
      <c r="N51" s="271"/>
    </row>
    <row r="52" spans="1:14" ht="10.7" customHeight="1" x14ac:dyDescent="0.2">
      <c r="A52" s="304" t="s">
        <v>474</v>
      </c>
      <c r="B52" s="271"/>
      <c r="C52" s="271"/>
      <c r="D52" s="271"/>
      <c r="E52" s="271"/>
      <c r="F52" s="271"/>
      <c r="G52" s="271"/>
      <c r="H52" s="271"/>
      <c r="I52" s="271"/>
      <c r="J52" s="271"/>
      <c r="K52" s="271"/>
      <c r="L52" s="271"/>
      <c r="M52" s="271"/>
      <c r="N52" s="271"/>
    </row>
    <row r="53" spans="1:14" ht="10.7" customHeight="1" x14ac:dyDescent="0.2">
      <c r="A53" s="304" t="s">
        <v>475</v>
      </c>
      <c r="B53" s="271"/>
      <c r="C53" s="271"/>
      <c r="D53" s="271"/>
      <c r="E53" s="271"/>
      <c r="F53" s="271"/>
      <c r="G53" s="271"/>
      <c r="H53" s="271"/>
      <c r="I53" s="271"/>
      <c r="J53" s="271"/>
      <c r="K53" s="271"/>
      <c r="L53" s="271"/>
      <c r="M53" s="271"/>
      <c r="N53" s="271"/>
    </row>
    <row r="54" spans="1:14" ht="10.7" customHeight="1" x14ac:dyDescent="0.2">
      <c r="A54" s="67"/>
    </row>
    <row r="55" spans="1:14" ht="10.7" customHeight="1" x14ac:dyDescent="0.2">
      <c r="A55" s="67"/>
    </row>
  </sheetData>
  <mergeCells count="11">
    <mergeCell ref="B2:E2"/>
    <mergeCell ref="G2:J2"/>
    <mergeCell ref="L2:O2"/>
    <mergeCell ref="A46:O46"/>
    <mergeCell ref="A47:N47"/>
    <mergeCell ref="A53:N53"/>
    <mergeCell ref="A52:N52"/>
    <mergeCell ref="A50:N50"/>
    <mergeCell ref="A51:N51"/>
    <mergeCell ref="A48:N48"/>
    <mergeCell ref="A49:N49"/>
  </mergeCells>
  <pageMargins left="0.75" right="0.75" top="1" bottom="1" header="0.5" footer="0.5"/>
  <pageSetup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66"/>
  <sheetViews>
    <sheetView showRuler="0" topLeftCell="A37" zoomScale="110" zoomScaleNormal="110" workbookViewId="0">
      <selection activeCell="X59" sqref="X59"/>
    </sheetView>
  </sheetViews>
  <sheetFormatPr baseColWidth="10" defaultColWidth="13.140625" defaultRowHeight="12.75" x14ac:dyDescent="0.2"/>
  <cols>
    <col min="1" max="1" width="42.5703125" customWidth="1"/>
    <col min="2" max="4" width="7.5703125" hidden="1" customWidth="1"/>
    <col min="5" max="5" width="7.5703125" customWidth="1"/>
    <col min="6" max="6" width="0.28515625" customWidth="1"/>
    <col min="7" max="10" width="7.5703125" customWidth="1"/>
    <col min="11" max="11" width="0.28515625" customWidth="1"/>
    <col min="12" max="15" width="7.5703125" customWidth="1"/>
    <col min="16" max="16" width="0.28515625" customWidth="1"/>
    <col min="17" max="17" width="7.5703125" hidden="1" customWidth="1"/>
    <col min="18" max="18" width="0.28515625" hidden="1" customWidth="1"/>
    <col min="19" max="19" width="10.7109375" hidden="1" customWidth="1"/>
    <col min="20" max="20" width="0.28515625" hidden="1" customWidth="1"/>
    <col min="21" max="21" width="7.5703125" customWidth="1"/>
    <col min="22" max="22" width="0.28515625" customWidth="1"/>
    <col min="23" max="23" width="7.5703125" customWidth="1"/>
  </cols>
  <sheetData>
    <row r="1" spans="1:23" ht="10.7" customHeight="1" x14ac:dyDescent="0.2">
      <c r="A1" s="12" t="s">
        <v>476</v>
      </c>
      <c r="B1" s="12"/>
      <c r="C1" s="12"/>
      <c r="D1" s="12"/>
      <c r="E1" s="12"/>
      <c r="F1" s="12"/>
      <c r="G1" s="12"/>
      <c r="H1" s="12"/>
      <c r="I1" s="12"/>
      <c r="J1" s="12"/>
      <c r="K1" s="12"/>
      <c r="L1" s="12"/>
      <c r="M1" s="12"/>
      <c r="N1" s="12"/>
      <c r="O1" s="12"/>
      <c r="P1" s="12"/>
      <c r="Q1" s="12"/>
      <c r="R1" s="12"/>
      <c r="S1" s="12"/>
      <c r="T1" s="12"/>
      <c r="U1" s="12"/>
      <c r="V1" s="12"/>
      <c r="W1" s="12"/>
    </row>
    <row r="2" spans="1:23" ht="10.7" customHeight="1" x14ac:dyDescent="0.2">
      <c r="B2" s="280">
        <v>2021</v>
      </c>
      <c r="C2" s="271"/>
      <c r="D2" s="271"/>
      <c r="E2" s="271"/>
      <c r="G2" s="280">
        <v>2020</v>
      </c>
      <c r="H2" s="271"/>
      <c r="I2" s="271"/>
      <c r="J2" s="271"/>
      <c r="L2" s="280">
        <v>2019</v>
      </c>
      <c r="M2" s="271"/>
      <c r="N2" s="271"/>
      <c r="O2" s="271"/>
      <c r="Q2" s="54">
        <v>2021</v>
      </c>
      <c r="S2" s="54">
        <v>2020</v>
      </c>
      <c r="U2" s="54">
        <v>2020</v>
      </c>
      <c r="W2" s="54">
        <v>2019</v>
      </c>
    </row>
    <row r="3" spans="1:23" ht="10.7" customHeight="1" x14ac:dyDescent="0.2">
      <c r="A3" s="13" t="s">
        <v>75</v>
      </c>
      <c r="B3" s="55" t="str">
        <f>Profitability!$B$3</f>
        <v>Q4</v>
      </c>
      <c r="C3" s="55" t="str">
        <f>Profitability!$C$3</f>
        <v>Q3</v>
      </c>
      <c r="D3" s="55" t="str">
        <f>Profitability!$D$3</f>
        <v>Q2</v>
      </c>
      <c r="E3" s="55" t="str">
        <f>Profitability!$E$3</f>
        <v>Q1</v>
      </c>
      <c r="G3" s="55" t="s">
        <v>132</v>
      </c>
      <c r="H3" s="55" t="s">
        <v>133</v>
      </c>
      <c r="I3" s="55" t="s">
        <v>134</v>
      </c>
      <c r="J3" s="55" t="s">
        <v>135</v>
      </c>
      <c r="L3" s="55" t="s">
        <v>132</v>
      </c>
      <c r="M3" s="55" t="s">
        <v>133</v>
      </c>
      <c r="N3" s="55" t="s">
        <v>134</v>
      </c>
      <c r="O3" s="55" t="s">
        <v>135</v>
      </c>
      <c r="Q3" s="55" t="s">
        <v>136</v>
      </c>
      <c r="S3" s="55" t="s">
        <v>136</v>
      </c>
      <c r="U3" s="55" t="s">
        <v>137</v>
      </c>
      <c r="W3" s="55" t="s">
        <v>137</v>
      </c>
    </row>
    <row r="4" spans="1:23" ht="10.7" customHeight="1" x14ac:dyDescent="0.2">
      <c r="A4" s="16" t="s">
        <v>377</v>
      </c>
      <c r="B4" s="43"/>
      <c r="C4" s="43"/>
      <c r="D4" s="43"/>
      <c r="E4" s="43"/>
      <c r="F4" s="43"/>
      <c r="G4" s="43"/>
      <c r="H4" s="43"/>
      <c r="I4" s="43"/>
      <c r="J4" s="43"/>
      <c r="K4" s="43"/>
      <c r="L4" s="43"/>
      <c r="M4" s="43"/>
      <c r="N4" s="43"/>
      <c r="O4" s="43"/>
      <c r="P4" s="43"/>
      <c r="Q4" s="43"/>
      <c r="R4" s="43"/>
      <c r="S4" s="43"/>
      <c r="T4" s="43"/>
      <c r="U4" s="43"/>
      <c r="V4" s="43"/>
      <c r="W4" s="43"/>
    </row>
    <row r="5" spans="1:23" ht="10.7" customHeight="1" x14ac:dyDescent="0.2">
      <c r="A5" s="17" t="s">
        <v>477</v>
      </c>
    </row>
    <row r="6" spans="1:23" ht="10.7" customHeight="1" x14ac:dyDescent="0.2">
      <c r="A6" s="28" t="s">
        <v>478</v>
      </c>
      <c r="B6" s="59"/>
      <c r="C6" s="59"/>
      <c r="D6" s="59"/>
      <c r="E6" s="30">
        <v>70.36</v>
      </c>
      <c r="G6" s="30">
        <v>60.5</v>
      </c>
      <c r="H6" s="30">
        <v>50.42</v>
      </c>
      <c r="I6" s="30">
        <v>50.3</v>
      </c>
      <c r="J6" s="30">
        <v>76.23</v>
      </c>
      <c r="L6" s="30">
        <v>71.81</v>
      </c>
      <c r="M6" s="30">
        <v>61.51</v>
      </c>
      <c r="N6" s="30">
        <v>54.2</v>
      </c>
      <c r="O6" s="30">
        <v>52.07</v>
      </c>
      <c r="Q6" s="30">
        <v>70.36</v>
      </c>
      <c r="S6" s="30">
        <v>76.23</v>
      </c>
      <c r="U6" s="30">
        <v>76.23</v>
      </c>
      <c r="W6" s="30">
        <v>71.81</v>
      </c>
    </row>
    <row r="7" spans="1:23" ht="10.7" customHeight="1" x14ac:dyDescent="0.2">
      <c r="A7" s="28" t="s">
        <v>479</v>
      </c>
      <c r="B7" s="59"/>
      <c r="C7" s="59"/>
      <c r="D7" s="59"/>
      <c r="E7" s="30">
        <v>53.95</v>
      </c>
      <c r="G7" s="30">
        <v>44.54</v>
      </c>
      <c r="H7" s="30">
        <v>42.35</v>
      </c>
      <c r="I7" s="30">
        <v>37.71</v>
      </c>
      <c r="J7" s="30">
        <v>30.38</v>
      </c>
      <c r="L7" s="30">
        <v>58.15</v>
      </c>
      <c r="M7" s="30">
        <v>51.45</v>
      </c>
      <c r="N7" s="30">
        <v>49.42</v>
      </c>
      <c r="O7" s="30">
        <v>42.79</v>
      </c>
      <c r="Q7" s="30">
        <v>53.95</v>
      </c>
      <c r="S7" s="30">
        <v>30.38</v>
      </c>
      <c r="U7" s="30">
        <v>30.38</v>
      </c>
      <c r="W7" s="30">
        <v>42.79</v>
      </c>
    </row>
    <row r="8" spans="1:23" ht="10.7" customHeight="1" x14ac:dyDescent="0.2">
      <c r="A8" s="28" t="s">
        <v>480</v>
      </c>
      <c r="B8" s="59"/>
      <c r="C8" s="59"/>
      <c r="D8" s="59"/>
      <c r="E8" s="30">
        <v>68.33</v>
      </c>
      <c r="G8" s="30">
        <v>55.18</v>
      </c>
      <c r="H8" s="30">
        <v>46.35</v>
      </c>
      <c r="I8" s="30">
        <v>45.46</v>
      </c>
      <c r="J8" s="30">
        <v>44.24</v>
      </c>
      <c r="L8" s="30">
        <v>71.33</v>
      </c>
      <c r="M8" s="30">
        <v>60.29</v>
      </c>
      <c r="N8" s="30">
        <v>53.34</v>
      </c>
      <c r="O8" s="30">
        <v>49.28</v>
      </c>
      <c r="Q8" s="29">
        <v>68.33</v>
      </c>
      <c r="S8" s="30">
        <v>44.24</v>
      </c>
      <c r="U8" s="30">
        <v>55.18</v>
      </c>
      <c r="W8" s="30">
        <v>71.33</v>
      </c>
    </row>
    <row r="9" spans="1:23" ht="10.7" customHeight="1" x14ac:dyDescent="0.2">
      <c r="A9" s="28" t="s">
        <v>481</v>
      </c>
      <c r="B9" s="59"/>
      <c r="C9" s="59"/>
      <c r="D9" s="59"/>
      <c r="E9" s="30">
        <v>63.5</v>
      </c>
      <c r="G9" s="30">
        <v>53.75</v>
      </c>
      <c r="H9" s="30">
        <v>46.49</v>
      </c>
      <c r="I9" s="30">
        <v>43.69</v>
      </c>
      <c r="J9" s="30">
        <v>58.85</v>
      </c>
      <c r="L9" s="30">
        <v>65.87</v>
      </c>
      <c r="M9" s="30">
        <v>56.01</v>
      </c>
      <c r="N9" s="30">
        <v>51.96</v>
      </c>
      <c r="O9" s="30">
        <v>49.11</v>
      </c>
      <c r="Q9" s="30">
        <v>63.5</v>
      </c>
      <c r="S9" s="30">
        <v>50.43</v>
      </c>
      <c r="U9" s="30">
        <v>50.18</v>
      </c>
      <c r="W9" s="30">
        <v>56.15</v>
      </c>
    </row>
    <row r="10" spans="1:23" ht="10.7" customHeight="1" x14ac:dyDescent="0.2">
      <c r="A10" s="277" t="s">
        <v>482</v>
      </c>
      <c r="B10" s="271"/>
      <c r="C10" s="271"/>
    </row>
    <row r="11" spans="1:23" ht="10.7" customHeight="1" x14ac:dyDescent="0.2">
      <c r="A11" s="28" t="s">
        <v>316</v>
      </c>
      <c r="B11" s="58"/>
      <c r="C11" s="58"/>
      <c r="D11" s="58"/>
      <c r="E11" s="18">
        <v>107063827</v>
      </c>
      <c r="G11" s="18">
        <v>107028827</v>
      </c>
      <c r="H11" s="18">
        <v>107008827</v>
      </c>
      <c r="I11" s="18">
        <v>107008827</v>
      </c>
      <c r="J11" s="18">
        <v>106966199</v>
      </c>
      <c r="L11" s="18">
        <v>106683949</v>
      </c>
      <c r="M11" s="18">
        <v>106421099</v>
      </c>
      <c r="N11" s="18">
        <v>106944397</v>
      </c>
      <c r="O11" s="18">
        <v>108575222</v>
      </c>
      <c r="Q11" s="18">
        <v>107063827</v>
      </c>
      <c r="S11" s="18">
        <v>107000000</v>
      </c>
      <c r="U11" s="18">
        <v>106966199</v>
      </c>
      <c r="W11" s="18">
        <v>108600000</v>
      </c>
    </row>
    <row r="12" spans="1:23" ht="10.7" customHeight="1" x14ac:dyDescent="0.2">
      <c r="A12" s="28" t="s">
        <v>483</v>
      </c>
      <c r="B12" s="18">
        <v>0</v>
      </c>
      <c r="C12" s="18">
        <v>0</v>
      </c>
      <c r="D12" s="18">
        <v>0</v>
      </c>
      <c r="E12" s="18">
        <v>200000</v>
      </c>
      <c r="G12" s="18">
        <v>100000</v>
      </c>
      <c r="H12" s="18">
        <v>0</v>
      </c>
      <c r="I12" s="18">
        <v>0</v>
      </c>
      <c r="J12" s="18">
        <v>100000</v>
      </c>
      <c r="L12" s="18">
        <v>282250</v>
      </c>
      <c r="M12" s="18">
        <v>600000</v>
      </c>
      <c r="N12" s="18">
        <v>200000</v>
      </c>
      <c r="O12" s="18">
        <v>100000</v>
      </c>
      <c r="Q12" s="18">
        <v>280150</v>
      </c>
      <c r="S12" s="18">
        <v>100000</v>
      </c>
      <c r="U12" s="18">
        <v>200000</v>
      </c>
      <c r="W12" s="18">
        <v>1200000</v>
      </c>
    </row>
    <row r="13" spans="1:23" ht="10.7" customHeight="1" x14ac:dyDescent="0.2">
      <c r="A13" s="28" t="s">
        <v>484</v>
      </c>
      <c r="B13" s="56"/>
      <c r="C13" s="56"/>
      <c r="D13" s="56"/>
      <c r="E13" s="21">
        <v>0</v>
      </c>
      <c r="G13" s="21">
        <v>0</v>
      </c>
      <c r="H13" s="21">
        <v>0</v>
      </c>
      <c r="I13" s="21">
        <v>0</v>
      </c>
      <c r="J13" s="21">
        <v>-86872</v>
      </c>
      <c r="L13" s="21">
        <v>0</v>
      </c>
      <c r="M13" s="21">
        <v>-282800</v>
      </c>
      <c r="N13" s="21">
        <v>-734248</v>
      </c>
      <c r="O13" s="21">
        <v>-1798325</v>
      </c>
      <c r="Q13" s="21">
        <v>0</v>
      </c>
      <c r="S13" s="21">
        <v>-100000</v>
      </c>
      <c r="U13" s="21">
        <v>-86872</v>
      </c>
      <c r="W13" s="21">
        <v>-2800000</v>
      </c>
    </row>
    <row r="14" spans="1:23" ht="10.7" customHeight="1" x14ac:dyDescent="0.2">
      <c r="A14" s="28" t="s">
        <v>319</v>
      </c>
      <c r="B14" s="57">
        <v>0</v>
      </c>
      <c r="C14" s="57">
        <v>0</v>
      </c>
      <c r="D14" s="57">
        <v>0</v>
      </c>
      <c r="E14" s="57">
        <v>107343977</v>
      </c>
      <c r="G14" s="57">
        <v>107063827</v>
      </c>
      <c r="H14" s="57">
        <v>107028827</v>
      </c>
      <c r="I14" s="57">
        <v>107008827</v>
      </c>
      <c r="J14" s="57">
        <v>107008827</v>
      </c>
      <c r="L14" s="57">
        <v>106966199</v>
      </c>
      <c r="M14" s="57">
        <v>106683949</v>
      </c>
      <c r="N14" s="57">
        <v>106421099</v>
      </c>
      <c r="O14" s="57">
        <v>106944397</v>
      </c>
      <c r="Q14" s="57">
        <v>107343977</v>
      </c>
      <c r="S14" s="57">
        <v>107000000</v>
      </c>
      <c r="U14" s="57">
        <v>107063827</v>
      </c>
      <c r="W14" s="57">
        <v>107000000</v>
      </c>
    </row>
    <row r="15" spans="1:23" ht="10.7" customHeight="1" x14ac:dyDescent="0.2">
      <c r="A15" s="277" t="s">
        <v>485</v>
      </c>
      <c r="B15" s="271"/>
      <c r="C15" s="271"/>
    </row>
    <row r="16" spans="1:23" ht="10.7" customHeight="1" x14ac:dyDescent="0.2">
      <c r="A16" s="28" t="s">
        <v>84</v>
      </c>
      <c r="B16" s="58"/>
      <c r="C16" s="58"/>
      <c r="D16" s="58"/>
      <c r="E16" s="18">
        <v>107128657</v>
      </c>
      <c r="G16" s="18">
        <v>107047218</v>
      </c>
      <c r="H16" s="18">
        <v>107017838</v>
      </c>
      <c r="I16" s="18">
        <v>107008827</v>
      </c>
      <c r="J16" s="18">
        <v>107020407</v>
      </c>
      <c r="L16" s="18">
        <v>106800206</v>
      </c>
      <c r="M16" s="18">
        <v>106402538</v>
      </c>
      <c r="N16" s="18">
        <v>106658829</v>
      </c>
      <c r="O16" s="18">
        <v>107562063</v>
      </c>
      <c r="Q16" s="18">
        <v>107128657</v>
      </c>
      <c r="S16" s="18">
        <v>107000000</v>
      </c>
      <c r="U16" s="18">
        <v>107023621</v>
      </c>
      <c r="W16" s="18">
        <v>106900000</v>
      </c>
    </row>
    <row r="17" spans="1:23" ht="10.7" customHeight="1" x14ac:dyDescent="0.2">
      <c r="A17" s="28" t="s">
        <v>85</v>
      </c>
      <c r="B17" s="56"/>
      <c r="C17" s="56"/>
      <c r="D17" s="56"/>
      <c r="E17" s="21">
        <v>107519242</v>
      </c>
      <c r="G17" s="21">
        <v>107271876</v>
      </c>
      <c r="H17" s="21">
        <v>107149542</v>
      </c>
      <c r="I17" s="21">
        <v>107098663</v>
      </c>
      <c r="J17" s="21">
        <v>107360085</v>
      </c>
      <c r="L17" s="21">
        <v>107371228</v>
      </c>
      <c r="M17" s="21">
        <v>106887084</v>
      </c>
      <c r="N17" s="21">
        <v>107151090</v>
      </c>
      <c r="O17" s="21">
        <v>108014818</v>
      </c>
      <c r="Q17" s="21">
        <v>107519242</v>
      </c>
      <c r="S17" s="21">
        <v>107400000</v>
      </c>
      <c r="U17" s="21">
        <v>107206786</v>
      </c>
      <c r="W17" s="21">
        <v>107400000</v>
      </c>
    </row>
    <row r="18" spans="1:23" ht="10.7" customHeight="1" x14ac:dyDescent="0.2">
      <c r="A18" s="125" t="s">
        <v>486</v>
      </c>
      <c r="B18" s="52"/>
      <c r="C18" s="52"/>
      <c r="D18" s="52"/>
      <c r="E18" s="52"/>
      <c r="G18" s="52"/>
      <c r="H18" s="52"/>
      <c r="I18" s="52"/>
      <c r="J18" s="52"/>
      <c r="L18" s="52"/>
      <c r="M18" s="52"/>
      <c r="N18" s="52"/>
      <c r="O18" s="52"/>
      <c r="Q18" s="52"/>
      <c r="S18" s="52"/>
      <c r="U18" s="52"/>
      <c r="W18" s="52"/>
    </row>
    <row r="19" spans="1:23" ht="10.7" customHeight="1" x14ac:dyDescent="0.2">
      <c r="A19" s="17" t="s">
        <v>487</v>
      </c>
      <c r="B19" s="18">
        <v>0</v>
      </c>
      <c r="C19" s="18">
        <v>0</v>
      </c>
      <c r="D19" s="18">
        <v>0</v>
      </c>
      <c r="E19" s="18">
        <v>52000000</v>
      </c>
      <c r="G19" s="18">
        <v>52000000</v>
      </c>
      <c r="H19" s="18">
        <v>51900000</v>
      </c>
      <c r="I19" s="18">
        <v>51900000</v>
      </c>
      <c r="J19" s="18">
        <v>51900000</v>
      </c>
      <c r="L19" s="18">
        <v>48000000</v>
      </c>
      <c r="M19" s="18">
        <v>47800000</v>
      </c>
      <c r="N19" s="18">
        <v>48000000</v>
      </c>
      <c r="O19" s="18">
        <v>44500000</v>
      </c>
      <c r="Q19" s="18">
        <v>51987626</v>
      </c>
      <c r="S19" s="18">
        <v>51900000</v>
      </c>
      <c r="U19" s="18">
        <v>207667641</v>
      </c>
      <c r="W19" s="18">
        <v>188300000</v>
      </c>
    </row>
    <row r="20" spans="1:23" ht="10.7" customHeight="1" x14ac:dyDescent="0.2">
      <c r="A20" s="17" t="s">
        <v>488</v>
      </c>
      <c r="B20" s="59"/>
      <c r="C20" s="59"/>
      <c r="D20" s="59"/>
      <c r="E20" s="158">
        <v>0.48499999999999999</v>
      </c>
      <c r="G20" s="158">
        <v>0.48499999999999999</v>
      </c>
      <c r="H20" s="158">
        <v>0.48499999999999999</v>
      </c>
      <c r="I20" s="158">
        <v>0.48499999999999999</v>
      </c>
      <c r="J20" s="158">
        <v>0.48499999999999999</v>
      </c>
      <c r="L20" s="158">
        <v>0.45</v>
      </c>
      <c r="M20" s="158">
        <v>0.45</v>
      </c>
      <c r="N20" s="158">
        <v>0.45</v>
      </c>
      <c r="O20" s="158">
        <v>0.41499999999999998</v>
      </c>
      <c r="Q20" s="158">
        <v>0.48499999999999999</v>
      </c>
      <c r="S20" s="158">
        <v>0.48499999999999999</v>
      </c>
      <c r="U20" s="158">
        <v>1.94</v>
      </c>
      <c r="W20" s="158">
        <v>1.7649999999999999</v>
      </c>
    </row>
    <row r="21" spans="1:23" ht="10.7" customHeight="1" x14ac:dyDescent="0.2">
      <c r="A21" s="17" t="s">
        <v>489</v>
      </c>
      <c r="B21" s="159" t="s">
        <v>283</v>
      </c>
      <c r="C21" s="159" t="s">
        <v>283</v>
      </c>
      <c r="D21" s="159" t="s">
        <v>283</v>
      </c>
      <c r="E21" s="38">
        <v>0.30124223602484501</v>
      </c>
      <c r="G21" s="38">
        <v>0.30124223602484501</v>
      </c>
      <c r="H21" s="38">
        <v>0.23891625615763501</v>
      </c>
      <c r="I21" s="38">
        <v>0.283625730994152</v>
      </c>
      <c r="J21" s="38">
        <v>1.3108108108108101</v>
      </c>
      <c r="L21" s="38">
        <v>0.28125</v>
      </c>
      <c r="M21" s="38">
        <v>0.260115606936416</v>
      </c>
      <c r="N21" s="38">
        <v>0.26470588235294101</v>
      </c>
      <c r="O21" s="38">
        <v>0.29432624113475198</v>
      </c>
      <c r="Q21" s="38">
        <v>0.30312499999999998</v>
      </c>
      <c r="S21" s="154">
        <v>5.3888888888888902</v>
      </c>
      <c r="U21" s="38">
        <v>0.33975481611208402</v>
      </c>
      <c r="W21" s="38">
        <v>0.27400000000000002</v>
      </c>
    </row>
    <row r="22" spans="1:23" ht="10.7" customHeight="1" x14ac:dyDescent="0.2">
      <c r="A22" s="39" t="s">
        <v>490</v>
      </c>
      <c r="B22" s="160" t="s">
        <v>283</v>
      </c>
      <c r="C22" s="160" t="s">
        <v>283</v>
      </c>
      <c r="D22" s="160" t="s">
        <v>283</v>
      </c>
      <c r="E22" s="161">
        <v>2.8391628859944399E-2</v>
      </c>
      <c r="G22" s="161">
        <v>3.5157665820949598E-2</v>
      </c>
      <c r="H22" s="161">
        <v>4.1855447680690397E-2</v>
      </c>
      <c r="I22" s="161">
        <v>4.2674879014518302E-2</v>
      </c>
      <c r="J22" s="161">
        <v>4.3851717902350797E-2</v>
      </c>
      <c r="L22" s="161">
        <v>2.5178346621905202E-2</v>
      </c>
      <c r="M22" s="161">
        <v>2.9855697462265698E-2</v>
      </c>
      <c r="N22" s="161">
        <v>3.37457817772778E-2</v>
      </c>
      <c r="O22" s="161">
        <v>3.3685064935064901E-2</v>
      </c>
      <c r="Q22" s="161">
        <v>2.8391628859944399E-2</v>
      </c>
      <c r="S22" s="161">
        <v>4.3999999999999997E-2</v>
      </c>
      <c r="U22" s="161">
        <v>3.5157665820949598E-2</v>
      </c>
      <c r="W22" s="161">
        <v>2.4814243656245599E-2</v>
      </c>
    </row>
    <row r="23" spans="1:23" ht="10.7" customHeight="1" x14ac:dyDescent="0.2">
      <c r="A23" s="16" t="s">
        <v>491</v>
      </c>
      <c r="B23" s="43"/>
      <c r="C23" s="43"/>
      <c r="D23" s="43"/>
      <c r="E23" s="43"/>
      <c r="F23" s="43"/>
      <c r="G23" s="43"/>
      <c r="H23" s="43"/>
      <c r="I23" s="43"/>
      <c r="J23" s="43"/>
      <c r="K23" s="43"/>
      <c r="L23" s="43"/>
      <c r="M23" s="43"/>
      <c r="N23" s="43"/>
      <c r="O23" s="43"/>
      <c r="P23" s="43"/>
      <c r="Q23" s="43"/>
      <c r="R23" s="43"/>
      <c r="S23" s="43"/>
      <c r="T23" s="43"/>
      <c r="U23" s="43"/>
      <c r="V23" s="43"/>
      <c r="W23" s="43"/>
    </row>
    <row r="24" spans="1:23" ht="10.7" customHeight="1" x14ac:dyDescent="0.2">
      <c r="A24" s="277" t="s">
        <v>492</v>
      </c>
      <c r="B24" s="271"/>
      <c r="C24" s="271"/>
    </row>
    <row r="25" spans="1:23" ht="10.7" customHeight="1" x14ac:dyDescent="0.2">
      <c r="A25" s="28" t="s">
        <v>316</v>
      </c>
      <c r="B25" s="58"/>
      <c r="C25" s="58"/>
      <c r="D25" s="58"/>
      <c r="E25" s="18">
        <v>1964983</v>
      </c>
      <c r="G25" s="18">
        <v>1999983</v>
      </c>
      <c r="H25" s="18">
        <v>2107483</v>
      </c>
      <c r="I25" s="18">
        <v>2109483</v>
      </c>
      <c r="J25" s="18">
        <v>1965483</v>
      </c>
      <c r="L25" s="18">
        <v>2255233</v>
      </c>
      <c r="M25" s="18">
        <v>2783383</v>
      </c>
      <c r="N25" s="18">
        <v>2994333</v>
      </c>
      <c r="O25" s="18">
        <v>2875333</v>
      </c>
      <c r="Q25" s="18">
        <v>1964983</v>
      </c>
      <c r="S25" s="18">
        <v>2000000</v>
      </c>
      <c r="U25" s="18">
        <v>1965483</v>
      </c>
      <c r="W25" s="18">
        <v>2900000</v>
      </c>
    </row>
    <row r="26" spans="1:23" ht="10.7" customHeight="1" x14ac:dyDescent="0.2">
      <c r="A26" s="28" t="s">
        <v>493</v>
      </c>
      <c r="B26" s="58"/>
      <c r="C26" s="58"/>
      <c r="D26" s="58"/>
      <c r="E26" s="18">
        <v>290000</v>
      </c>
      <c r="G26" s="18">
        <v>0</v>
      </c>
      <c r="H26" s="18">
        <v>0</v>
      </c>
      <c r="I26" s="18">
        <v>0</v>
      </c>
      <c r="J26" s="18">
        <v>285000</v>
      </c>
      <c r="L26" s="18">
        <v>0</v>
      </c>
      <c r="M26" s="18">
        <v>60000</v>
      </c>
      <c r="N26" s="18">
        <v>0</v>
      </c>
      <c r="O26" s="18">
        <v>288000</v>
      </c>
      <c r="Q26" s="18">
        <v>290000</v>
      </c>
      <c r="S26" s="18">
        <v>240000</v>
      </c>
      <c r="U26" s="18">
        <v>285000</v>
      </c>
      <c r="W26" s="18">
        <v>348000</v>
      </c>
    </row>
    <row r="27" spans="1:23" ht="10.7" customHeight="1" x14ac:dyDescent="0.2">
      <c r="A27" s="28" t="s">
        <v>494</v>
      </c>
      <c r="B27" s="21">
        <v>0</v>
      </c>
      <c r="C27" s="21">
        <v>0</v>
      </c>
      <c r="D27" s="21">
        <v>0</v>
      </c>
      <c r="E27" s="21">
        <v>-300000</v>
      </c>
      <c r="G27" s="21">
        <v>0</v>
      </c>
      <c r="H27" s="21">
        <v>-100000</v>
      </c>
      <c r="I27" s="21">
        <v>0</v>
      </c>
      <c r="J27" s="21">
        <v>-200000</v>
      </c>
      <c r="L27" s="21">
        <v>-300000</v>
      </c>
      <c r="M27" s="21">
        <v>-600000</v>
      </c>
      <c r="N27" s="21">
        <v>-200000</v>
      </c>
      <c r="O27" s="21">
        <v>-200000</v>
      </c>
      <c r="Q27" s="21">
        <v>-280150</v>
      </c>
      <c r="S27" s="21">
        <v>-200000</v>
      </c>
      <c r="U27" s="21">
        <v>-285500</v>
      </c>
      <c r="W27" s="21">
        <v>-1300000</v>
      </c>
    </row>
    <row r="28" spans="1:23" ht="12.6" customHeight="1" x14ac:dyDescent="0.2">
      <c r="A28" s="133" t="s">
        <v>319</v>
      </c>
      <c r="B28" s="162">
        <v>0</v>
      </c>
      <c r="C28" s="162">
        <v>0</v>
      </c>
      <c r="D28" s="162">
        <v>0</v>
      </c>
      <c r="E28" s="162">
        <v>1974833</v>
      </c>
      <c r="G28" s="162">
        <v>1964983</v>
      </c>
      <c r="H28" s="162">
        <v>1999983</v>
      </c>
      <c r="I28" s="162">
        <v>2107483</v>
      </c>
      <c r="J28" s="162">
        <v>2109483</v>
      </c>
      <c r="L28" s="162">
        <v>1965483</v>
      </c>
      <c r="M28" s="162">
        <v>2255233</v>
      </c>
      <c r="N28" s="162">
        <v>2783383</v>
      </c>
      <c r="O28" s="162">
        <v>2994333</v>
      </c>
      <c r="Q28" s="162">
        <v>1974833</v>
      </c>
      <c r="S28" s="162">
        <v>2100000</v>
      </c>
      <c r="U28" s="162">
        <v>1964983</v>
      </c>
      <c r="W28" s="162">
        <v>2000000</v>
      </c>
    </row>
    <row r="29" spans="1:23" ht="10.7" customHeight="1" x14ac:dyDescent="0.2">
      <c r="A29" s="279" t="s">
        <v>495</v>
      </c>
      <c r="B29" s="279"/>
      <c r="C29" s="279"/>
      <c r="D29" s="279"/>
      <c r="E29" s="279"/>
      <c r="F29" s="279"/>
      <c r="G29" s="279"/>
      <c r="H29" s="279"/>
      <c r="I29" s="279"/>
      <c r="J29" s="279"/>
      <c r="K29" s="279"/>
      <c r="L29" s="279"/>
      <c r="M29" s="279"/>
      <c r="N29" s="279"/>
      <c r="O29" s="279"/>
      <c r="P29" s="279"/>
      <c r="Q29" s="279"/>
      <c r="R29" s="279"/>
      <c r="S29" s="279"/>
      <c r="T29" s="279"/>
      <c r="U29" s="279"/>
      <c r="V29" s="279"/>
      <c r="W29" s="279"/>
    </row>
    <row r="30" spans="1:23" ht="10.7" customHeight="1" x14ac:dyDescent="0.2">
      <c r="A30" s="277" t="s">
        <v>496</v>
      </c>
      <c r="B30" s="271"/>
      <c r="C30" s="271"/>
      <c r="D30" s="271"/>
      <c r="E30" s="271"/>
      <c r="F30" s="271"/>
      <c r="G30" s="271"/>
      <c r="H30" s="271"/>
      <c r="I30" s="271"/>
      <c r="J30" s="271"/>
      <c r="K30" s="271"/>
      <c r="L30" s="271"/>
      <c r="M30" s="271"/>
      <c r="N30" s="271"/>
      <c r="O30" s="271"/>
      <c r="P30" s="271"/>
      <c r="Q30" s="271"/>
      <c r="R30" s="271"/>
      <c r="S30" s="271"/>
      <c r="T30" s="271"/>
      <c r="U30" s="271"/>
      <c r="V30" s="271"/>
      <c r="W30" s="271"/>
    </row>
    <row r="31" spans="1:23" ht="15" customHeight="1" x14ac:dyDescent="0.2">
      <c r="A31" s="67"/>
    </row>
    <row r="32" spans="1:23" ht="10.5" customHeight="1" x14ac:dyDescent="0.2"/>
    <row r="33" spans="1:23" ht="10.5" customHeight="1" x14ac:dyDescent="0.2"/>
    <row r="34" spans="1:23" ht="10.7" customHeight="1" x14ac:dyDescent="0.2">
      <c r="A34" s="12" t="s">
        <v>497</v>
      </c>
      <c r="B34" s="12"/>
      <c r="C34" s="12"/>
      <c r="D34" s="12"/>
      <c r="E34" s="12"/>
      <c r="F34" s="12"/>
      <c r="G34" s="12"/>
      <c r="H34" s="12"/>
      <c r="I34" s="12"/>
      <c r="J34" s="12"/>
      <c r="K34" s="12"/>
      <c r="L34" s="12"/>
      <c r="M34" s="12"/>
      <c r="N34" s="12"/>
      <c r="O34" s="12"/>
      <c r="P34" s="12"/>
      <c r="Q34" s="12"/>
      <c r="R34" s="12"/>
      <c r="S34" s="12"/>
      <c r="T34" s="12"/>
      <c r="U34" s="12"/>
      <c r="V34" s="12"/>
      <c r="W34" s="12"/>
    </row>
    <row r="35" spans="1:23" ht="10.7" customHeight="1" x14ac:dyDescent="0.2">
      <c r="B35" s="280">
        <v>2021</v>
      </c>
      <c r="C35" s="271"/>
      <c r="D35" s="271"/>
      <c r="E35" s="271"/>
      <c r="F35" s="95"/>
      <c r="G35" s="280">
        <v>2020</v>
      </c>
      <c r="H35" s="271"/>
      <c r="I35" s="271"/>
      <c r="J35" s="271"/>
      <c r="K35" s="95"/>
      <c r="L35" s="280">
        <v>2019</v>
      </c>
      <c r="M35" s="271"/>
      <c r="N35" s="271"/>
      <c r="O35" s="271"/>
      <c r="P35" s="95"/>
      <c r="Q35" s="54">
        <v>2021</v>
      </c>
      <c r="R35" s="95"/>
      <c r="S35" s="54">
        <v>2020</v>
      </c>
      <c r="T35" s="95"/>
      <c r="U35" s="54">
        <v>2020</v>
      </c>
      <c r="V35" s="95"/>
      <c r="W35" s="54">
        <v>2019</v>
      </c>
    </row>
    <row r="36" spans="1:23" ht="10.7" customHeight="1" x14ac:dyDescent="0.2">
      <c r="A36" s="13" t="s">
        <v>75</v>
      </c>
      <c r="B36" s="55" t="str">
        <f>Profitability!$B$3</f>
        <v>Q4</v>
      </c>
      <c r="C36" s="55" t="str">
        <f>Profitability!$C$3</f>
        <v>Q3</v>
      </c>
      <c r="D36" s="55" t="str">
        <f>Profitability!$D$3</f>
        <v>Q2</v>
      </c>
      <c r="E36" s="55" t="str">
        <f>Profitability!$E$3</f>
        <v>Q1</v>
      </c>
      <c r="G36" s="55" t="s">
        <v>132</v>
      </c>
      <c r="H36" s="55" t="s">
        <v>133</v>
      </c>
      <c r="I36" s="55" t="s">
        <v>134</v>
      </c>
      <c r="J36" s="55" t="s">
        <v>135</v>
      </c>
      <c r="L36" s="55" t="s">
        <v>132</v>
      </c>
      <c r="M36" s="55" t="s">
        <v>133</v>
      </c>
      <c r="N36" s="55" t="s">
        <v>134</v>
      </c>
      <c r="O36" s="55" t="s">
        <v>135</v>
      </c>
      <c r="Q36" s="55" t="s">
        <v>136</v>
      </c>
      <c r="S36" s="55" t="s">
        <v>136</v>
      </c>
      <c r="U36" s="55" t="s">
        <v>137</v>
      </c>
      <c r="W36" s="55" t="s">
        <v>137</v>
      </c>
    </row>
    <row r="37" spans="1:23" ht="10.7" customHeight="1" x14ac:dyDescent="0.2">
      <c r="A37" s="16" t="s">
        <v>498</v>
      </c>
      <c r="B37" s="43"/>
      <c r="C37" s="43"/>
      <c r="D37" s="43"/>
      <c r="E37" s="43"/>
      <c r="F37" s="43"/>
      <c r="G37" s="43"/>
      <c r="H37" s="43"/>
      <c r="I37" s="43"/>
      <c r="J37" s="43"/>
      <c r="K37" s="43"/>
      <c r="L37" s="43"/>
      <c r="M37" s="43"/>
      <c r="N37" s="43"/>
      <c r="O37" s="43"/>
      <c r="P37" s="43"/>
      <c r="Q37" s="43"/>
      <c r="R37" s="43"/>
      <c r="S37" s="43"/>
      <c r="T37" s="43"/>
      <c r="U37" s="43"/>
      <c r="V37" s="43"/>
      <c r="W37" s="43"/>
    </row>
    <row r="38" spans="1:23" ht="10.7" customHeight="1" x14ac:dyDescent="0.2">
      <c r="A38" s="187" t="s">
        <v>499</v>
      </c>
      <c r="B38" s="58" t="s">
        <v>283</v>
      </c>
      <c r="C38" s="58" t="s">
        <v>283</v>
      </c>
      <c r="D38" s="58" t="s">
        <v>283</v>
      </c>
      <c r="E38" s="163">
        <v>12.843984962405999</v>
      </c>
      <c r="G38" s="163">
        <v>9.6807017543859608</v>
      </c>
      <c r="H38" s="163">
        <v>8.1315789473684195</v>
      </c>
      <c r="I38" s="163">
        <v>8.4498141263940507</v>
      </c>
      <c r="J38" s="163">
        <v>8.2537313432835795</v>
      </c>
      <c r="L38" s="163">
        <v>11.73</v>
      </c>
      <c r="M38" s="163">
        <v>9.7241935483871007</v>
      </c>
      <c r="N38" s="163">
        <v>8.8752079866888494</v>
      </c>
      <c r="O38" s="163">
        <v>8.5259515570934195</v>
      </c>
      <c r="Q38" s="163">
        <v>12.8</v>
      </c>
      <c r="S38" s="163">
        <v>8.3000000000000007</v>
      </c>
      <c r="U38" s="163">
        <v>9.6999999999999993</v>
      </c>
      <c r="W38" s="163">
        <v>11.7</v>
      </c>
    </row>
    <row r="39" spans="1:23" ht="10.7" customHeight="1" x14ac:dyDescent="0.2">
      <c r="A39" s="17" t="s">
        <v>500</v>
      </c>
      <c r="B39" s="18">
        <v>0</v>
      </c>
      <c r="C39" s="18">
        <v>0</v>
      </c>
      <c r="D39" s="18">
        <v>0</v>
      </c>
      <c r="E39" s="18">
        <v>7334810000</v>
      </c>
      <c r="G39" s="18">
        <v>5907780000</v>
      </c>
      <c r="H39" s="18">
        <v>4960790000</v>
      </c>
      <c r="I39" s="18">
        <v>4864620000</v>
      </c>
      <c r="J39" s="18">
        <v>4734070000</v>
      </c>
      <c r="L39" s="18">
        <v>7629900000</v>
      </c>
      <c r="M39" s="18">
        <v>6431980000</v>
      </c>
      <c r="N39" s="18">
        <v>5676500000</v>
      </c>
      <c r="O39" s="18">
        <v>5270220000</v>
      </c>
      <c r="Q39" s="18">
        <v>7334800000</v>
      </c>
      <c r="S39" s="18">
        <v>4734100000</v>
      </c>
      <c r="U39" s="18">
        <v>5907800000</v>
      </c>
      <c r="W39" s="18">
        <v>7629900000</v>
      </c>
    </row>
    <row r="40" spans="1:23" ht="10.7" customHeight="1" x14ac:dyDescent="0.2">
      <c r="A40" s="17" t="s">
        <v>501</v>
      </c>
      <c r="B40" s="59" t="s">
        <v>283</v>
      </c>
      <c r="C40" s="59" t="s">
        <v>283</v>
      </c>
      <c r="D40" s="59" t="s">
        <v>283</v>
      </c>
      <c r="E40" s="30">
        <v>56.952469711090401</v>
      </c>
      <c r="G40" s="30">
        <v>55.5210084033613</v>
      </c>
      <c r="H40" s="30">
        <v>54.5</v>
      </c>
      <c r="I40" s="30">
        <v>53.229906542056099</v>
      </c>
      <c r="J40" s="30">
        <v>52.2897196261682</v>
      </c>
      <c r="L40" s="30">
        <v>51.991588785046702</v>
      </c>
      <c r="M40" s="30">
        <v>50.725398313027199</v>
      </c>
      <c r="N40" s="30">
        <v>49.633458646616504</v>
      </c>
      <c r="O40" s="30">
        <v>48.725912067352702</v>
      </c>
      <c r="Q40" s="29">
        <v>56.95</v>
      </c>
      <c r="S40" s="30">
        <v>52.29</v>
      </c>
      <c r="U40" s="30">
        <v>55.52</v>
      </c>
      <c r="W40" s="30">
        <v>51.99</v>
      </c>
    </row>
    <row r="41" spans="1:23" ht="10.7" customHeight="1" x14ac:dyDescent="0.2">
      <c r="A41" s="17" t="s">
        <v>502</v>
      </c>
      <c r="B41" s="58" t="s">
        <v>283</v>
      </c>
      <c r="C41" s="58" t="s">
        <v>283</v>
      </c>
      <c r="D41" s="58" t="s">
        <v>283</v>
      </c>
      <c r="E41" s="163">
        <v>1.19982440737489</v>
      </c>
      <c r="G41" s="163">
        <v>0.99387608069164302</v>
      </c>
      <c r="H41" s="163">
        <v>0.85045871559633002</v>
      </c>
      <c r="I41" s="163">
        <v>0.854029682509863</v>
      </c>
      <c r="J41" s="163">
        <v>0.846050870147256</v>
      </c>
      <c r="L41" s="163">
        <v>1.37507212925563</v>
      </c>
      <c r="M41" s="163">
        <v>1.18844864971417</v>
      </c>
      <c r="N41" s="163">
        <v>1.0747531734837801</v>
      </c>
      <c r="O41" s="163">
        <v>1.0112866817155799</v>
      </c>
      <c r="Q41" s="163">
        <v>1.2</v>
      </c>
      <c r="S41" s="163">
        <v>0.8</v>
      </c>
      <c r="U41" s="163">
        <v>1</v>
      </c>
      <c r="W41" s="163">
        <v>1.4</v>
      </c>
    </row>
    <row r="42" spans="1:23" ht="10.7" customHeight="1" x14ac:dyDescent="0.2">
      <c r="A42" s="207" t="s">
        <v>503</v>
      </c>
      <c r="B42" s="208">
        <v>0.30075187969924799</v>
      </c>
      <c r="C42" s="208">
        <v>0.301624129930394</v>
      </c>
      <c r="D42" s="208">
        <v>0.27725413480348599</v>
      </c>
      <c r="E42" s="208">
        <v>0.27892617449664397</v>
      </c>
      <c r="F42" s="197"/>
      <c r="G42" s="208">
        <v>0.34636780104712001</v>
      </c>
      <c r="H42" s="208">
        <v>0.34021294021294002</v>
      </c>
      <c r="I42" s="208">
        <v>0.37940003468007599</v>
      </c>
      <c r="J42" s="208">
        <v>0.438825165102537</v>
      </c>
      <c r="K42" s="197"/>
      <c r="L42" s="208">
        <v>0.47614198428862398</v>
      </c>
      <c r="M42" s="208">
        <v>0.56241550247859395</v>
      </c>
      <c r="N42" s="208">
        <v>0.55170814654506095</v>
      </c>
      <c r="O42" s="208">
        <v>0.50096061479346798</v>
      </c>
      <c r="P42" s="197"/>
      <c r="Q42" s="208">
        <v>0.28000000000000003</v>
      </c>
      <c r="R42" s="197"/>
      <c r="S42" s="208">
        <v>0.35</v>
      </c>
      <c r="T42" s="197"/>
      <c r="U42" s="208">
        <v>0.35</v>
      </c>
      <c r="V42" s="197"/>
      <c r="W42" s="208">
        <v>0.48</v>
      </c>
    </row>
    <row r="43" spans="1:23" ht="10.7" hidden="1" customHeight="1" x14ac:dyDescent="0.2">
      <c r="A43" s="17" t="s">
        <v>504</v>
      </c>
      <c r="B43" s="190" t="s">
        <v>283</v>
      </c>
      <c r="C43" s="190" t="s">
        <v>283</v>
      </c>
      <c r="D43" s="190" t="s">
        <v>283</v>
      </c>
      <c r="E43" s="206">
        <v>2.8330697496864302E-2</v>
      </c>
      <c r="F43" s="205"/>
      <c r="G43" s="206">
        <v>3.5833982193032902E-2</v>
      </c>
      <c r="H43" s="206">
        <v>4.26745686179648E-2</v>
      </c>
      <c r="I43" s="206">
        <v>4.3518480450602297E-2</v>
      </c>
      <c r="J43" s="206">
        <v>4.4718109038676797E-2</v>
      </c>
      <c r="K43" s="205"/>
      <c r="L43" s="206">
        <v>4.2801098469988197E-2</v>
      </c>
      <c r="M43" s="206">
        <v>5.8208955223880601E-2</v>
      </c>
      <c r="N43" s="206">
        <v>6.2873249361402303E-2</v>
      </c>
      <c r="O43" s="206">
        <v>5.9371560851580601E-2</v>
      </c>
      <c r="P43" s="205"/>
      <c r="Q43" s="206">
        <v>2.8000000000000001E-2</v>
      </c>
      <c r="R43" s="205"/>
      <c r="S43" s="206">
        <v>4.4999999999999998E-2</v>
      </c>
      <c r="T43" s="205"/>
      <c r="U43" s="206">
        <v>3.5999999999999997E-2</v>
      </c>
      <c r="V43" s="205"/>
      <c r="W43" s="206">
        <v>4.2999999999999997E-2</v>
      </c>
    </row>
    <row r="44" spans="1:23" ht="12.6" hidden="1" customHeight="1" x14ac:dyDescent="0.2">
      <c r="A44" s="207" t="s">
        <v>505</v>
      </c>
      <c r="B44" s="206">
        <v>-0.99111997100398697</v>
      </c>
      <c r="C44" s="206">
        <v>-0.97907227615965498</v>
      </c>
      <c r="D44" s="206">
        <v>-0.96788385393752796</v>
      </c>
      <c r="E44" s="206">
        <v>0.58838155515370705</v>
      </c>
      <c r="G44" s="206">
        <v>-0.19921491658488699</v>
      </c>
      <c r="H44" s="206">
        <v>-0.19903798308177101</v>
      </c>
      <c r="I44" s="206">
        <v>-0.111361079865017</v>
      </c>
      <c r="J44" s="206">
        <v>-6.2905844155844201E-2</v>
      </c>
      <c r="L44" s="206">
        <v>0.68143217810419998</v>
      </c>
      <c r="M44" s="206">
        <v>0.20077444336882899</v>
      </c>
      <c r="N44" s="206">
        <v>8.4532019704433498E-2</v>
      </c>
      <c r="O44" s="206">
        <v>-3.9433962264150899E-2</v>
      </c>
      <c r="Q44" s="206">
        <v>0.58799999999999997</v>
      </c>
      <c r="S44" s="206">
        <v>4.3999999999999997E-2</v>
      </c>
      <c r="U44" s="206">
        <v>-0.19900000000000001</v>
      </c>
      <c r="W44" s="206">
        <v>0.68100000000000005</v>
      </c>
    </row>
    <row r="45" spans="1:23" ht="10.7" customHeight="1" x14ac:dyDescent="0.2">
      <c r="A45" s="209" t="s">
        <v>378</v>
      </c>
      <c r="B45" s="205"/>
      <c r="C45" s="205"/>
      <c r="D45" s="205"/>
      <c r="E45" s="205"/>
      <c r="F45" s="205"/>
      <c r="G45" s="205"/>
      <c r="H45" s="205"/>
      <c r="I45" s="205"/>
      <c r="J45" s="205"/>
      <c r="K45" s="205"/>
      <c r="L45" s="205"/>
      <c r="M45" s="205"/>
      <c r="N45" s="205"/>
      <c r="O45" s="205"/>
      <c r="P45" s="205"/>
      <c r="Q45" s="205"/>
      <c r="R45" s="205"/>
      <c r="S45" s="205"/>
      <c r="T45" s="205"/>
      <c r="U45" s="205"/>
      <c r="V45" s="205"/>
      <c r="W45" s="205"/>
    </row>
    <row r="46" spans="1:23" ht="10.7" customHeight="1" x14ac:dyDescent="0.2">
      <c r="A46" s="277" t="s">
        <v>506</v>
      </c>
      <c r="B46" s="271"/>
      <c r="C46" s="271"/>
    </row>
    <row r="47" spans="1:23" ht="10.7" customHeight="1" x14ac:dyDescent="0.2">
      <c r="A47" s="28" t="s">
        <v>507</v>
      </c>
      <c r="B47" s="58"/>
      <c r="C47" s="58"/>
      <c r="D47" s="58"/>
      <c r="E47" s="164">
        <v>5000000</v>
      </c>
      <c r="G47" s="164">
        <v>5000000</v>
      </c>
      <c r="H47" s="164">
        <v>5000000</v>
      </c>
      <c r="I47" s="164">
        <v>5000000</v>
      </c>
      <c r="J47" s="164">
        <v>5000000</v>
      </c>
      <c r="L47" s="164">
        <v>5000000</v>
      </c>
      <c r="M47" s="164">
        <v>5000000</v>
      </c>
      <c r="N47" s="164">
        <v>5000000</v>
      </c>
      <c r="O47" s="164">
        <v>5000000</v>
      </c>
      <c r="Q47" s="164">
        <v>5000000</v>
      </c>
      <c r="S47" s="164">
        <v>5000000</v>
      </c>
      <c r="U47" s="164">
        <v>5000000</v>
      </c>
      <c r="W47" s="164">
        <v>5000000</v>
      </c>
    </row>
    <row r="48" spans="1:23" ht="10.7" hidden="1" customHeight="1" x14ac:dyDescent="0.2">
      <c r="A48" s="28" t="s">
        <v>508</v>
      </c>
      <c r="B48" s="58"/>
      <c r="C48" s="58"/>
      <c r="D48" s="58"/>
      <c r="E48" s="35">
        <v>0</v>
      </c>
      <c r="G48" s="35">
        <v>0</v>
      </c>
      <c r="H48" s="35">
        <v>0</v>
      </c>
      <c r="I48" s="35">
        <v>0</v>
      </c>
      <c r="J48" s="35">
        <v>0</v>
      </c>
      <c r="L48" s="35">
        <v>0</v>
      </c>
      <c r="M48" s="35">
        <v>0</v>
      </c>
      <c r="N48" s="35">
        <v>0</v>
      </c>
      <c r="O48" s="35">
        <v>0</v>
      </c>
      <c r="Q48" s="35">
        <v>0</v>
      </c>
      <c r="S48" s="35">
        <v>0</v>
      </c>
      <c r="U48" s="35">
        <v>0</v>
      </c>
      <c r="W48" s="35">
        <v>0</v>
      </c>
    </row>
    <row r="49" spans="1:23" ht="10.7" customHeight="1" x14ac:dyDescent="0.2">
      <c r="A49" s="28" t="s">
        <v>509</v>
      </c>
      <c r="B49" s="58"/>
      <c r="C49" s="58"/>
      <c r="D49" s="58"/>
      <c r="E49" s="164">
        <v>10000000</v>
      </c>
      <c r="G49" s="164">
        <v>10000000</v>
      </c>
      <c r="H49" s="164">
        <v>10000000</v>
      </c>
      <c r="I49" s="164">
        <v>10000000</v>
      </c>
      <c r="J49" s="164">
        <v>10000000</v>
      </c>
      <c r="L49" s="164">
        <v>10000000</v>
      </c>
      <c r="M49" s="164">
        <v>10000000</v>
      </c>
      <c r="N49" s="164">
        <v>10000000</v>
      </c>
      <c r="O49" s="164">
        <v>10000000</v>
      </c>
      <c r="Q49" s="164">
        <v>10000000</v>
      </c>
      <c r="S49" s="164">
        <v>10000000</v>
      </c>
      <c r="U49" s="164">
        <v>10000000</v>
      </c>
      <c r="W49" s="164">
        <v>10000000</v>
      </c>
    </row>
    <row r="50" spans="1:23" ht="10.7" customHeight="1" x14ac:dyDescent="0.2">
      <c r="A50" s="28" t="s">
        <v>510</v>
      </c>
      <c r="B50" s="58"/>
      <c r="C50" s="58"/>
      <c r="D50" s="58"/>
      <c r="E50" s="164">
        <v>6000000</v>
      </c>
      <c r="G50" s="164">
        <v>6000000</v>
      </c>
      <c r="H50" s="164">
        <v>6000000</v>
      </c>
      <c r="I50" s="164">
        <v>6000000</v>
      </c>
      <c r="J50" s="164">
        <v>6000000</v>
      </c>
      <c r="L50" s="164">
        <v>6000000</v>
      </c>
      <c r="M50" s="164">
        <v>6000000</v>
      </c>
      <c r="N50" s="164">
        <v>6000000</v>
      </c>
      <c r="O50" s="164">
        <v>6000000</v>
      </c>
      <c r="Q50" s="164">
        <v>6000000</v>
      </c>
      <c r="S50" s="164">
        <v>6000000</v>
      </c>
      <c r="U50" s="164">
        <v>6000000</v>
      </c>
      <c r="W50" s="164">
        <v>6000000</v>
      </c>
    </row>
    <row r="51" spans="1:23" ht="10.7" customHeight="1" x14ac:dyDescent="0.2">
      <c r="A51" s="17" t="s">
        <v>511</v>
      </c>
    </row>
    <row r="52" spans="1:23" ht="10.7" customHeight="1" x14ac:dyDescent="0.2">
      <c r="A52" s="28" t="s">
        <v>507</v>
      </c>
      <c r="B52" s="58"/>
      <c r="C52" s="58"/>
      <c r="D52" s="58"/>
      <c r="E52" s="23">
        <v>125000000</v>
      </c>
      <c r="G52" s="23">
        <v>125000000</v>
      </c>
      <c r="H52" s="23">
        <v>125000000</v>
      </c>
      <c r="I52" s="23">
        <v>125000000</v>
      </c>
      <c r="J52" s="23">
        <v>125000000</v>
      </c>
      <c r="L52" s="23">
        <v>125000000</v>
      </c>
      <c r="M52" s="23">
        <v>125000000</v>
      </c>
      <c r="N52" s="23">
        <v>125000000</v>
      </c>
      <c r="O52" s="23">
        <v>125000000</v>
      </c>
      <c r="Q52" s="23">
        <v>125000000</v>
      </c>
      <c r="S52" s="23">
        <v>125000000</v>
      </c>
      <c r="U52" s="23">
        <v>125000000</v>
      </c>
      <c r="W52" s="23">
        <v>125000000</v>
      </c>
    </row>
    <row r="53" spans="1:23" ht="10.7" hidden="1" customHeight="1" x14ac:dyDescent="0.2">
      <c r="A53" s="28" t="s">
        <v>508</v>
      </c>
      <c r="B53" s="58"/>
      <c r="C53" s="58"/>
      <c r="D53" s="58"/>
      <c r="E53" s="23">
        <v>0</v>
      </c>
      <c r="G53" s="23">
        <v>0</v>
      </c>
      <c r="H53" s="23">
        <v>0</v>
      </c>
      <c r="I53" s="23">
        <v>0</v>
      </c>
      <c r="J53" s="23">
        <v>0</v>
      </c>
      <c r="L53" s="23">
        <v>0</v>
      </c>
      <c r="M53" s="23">
        <v>0</v>
      </c>
      <c r="N53" s="23">
        <v>0</v>
      </c>
      <c r="O53" s="23">
        <v>0</v>
      </c>
      <c r="Q53" s="23">
        <v>0</v>
      </c>
      <c r="S53" s="23">
        <v>0</v>
      </c>
      <c r="U53" s="23">
        <v>0</v>
      </c>
      <c r="W53" s="23">
        <v>0</v>
      </c>
    </row>
    <row r="54" spans="1:23" ht="10.7" customHeight="1" x14ac:dyDescent="0.2">
      <c r="A54" s="28" t="s">
        <v>509</v>
      </c>
      <c r="B54" s="58"/>
      <c r="C54" s="58"/>
      <c r="D54" s="58"/>
      <c r="E54" s="23">
        <v>250000000</v>
      </c>
      <c r="G54" s="23">
        <v>250000000</v>
      </c>
      <c r="H54" s="23">
        <v>250000000</v>
      </c>
      <c r="I54" s="23">
        <v>250000000</v>
      </c>
      <c r="J54" s="23">
        <v>250000000</v>
      </c>
      <c r="L54" s="23">
        <v>250000000</v>
      </c>
      <c r="M54" s="23">
        <v>250000000</v>
      </c>
      <c r="N54" s="23">
        <v>250000000</v>
      </c>
      <c r="O54" s="23">
        <v>250000000</v>
      </c>
      <c r="Q54" s="23">
        <v>250000000</v>
      </c>
      <c r="S54" s="23">
        <v>250000000</v>
      </c>
      <c r="U54" s="23">
        <v>250000000</v>
      </c>
      <c r="W54" s="23">
        <v>250000000</v>
      </c>
    </row>
    <row r="55" spans="1:23" ht="10.7" customHeight="1" x14ac:dyDescent="0.2">
      <c r="A55" s="28" t="s">
        <v>510</v>
      </c>
      <c r="B55" s="58"/>
      <c r="C55" s="58"/>
      <c r="D55" s="58"/>
      <c r="E55" s="23">
        <v>150000000</v>
      </c>
      <c r="G55" s="23">
        <v>150000000</v>
      </c>
      <c r="H55" s="23">
        <v>150000000</v>
      </c>
      <c r="I55" s="23">
        <v>150000000</v>
      </c>
      <c r="J55" s="23">
        <v>150000000</v>
      </c>
      <c r="L55" s="23">
        <v>150000000</v>
      </c>
      <c r="M55" s="23">
        <v>150000000</v>
      </c>
      <c r="N55" s="23">
        <v>150000000</v>
      </c>
      <c r="O55" s="23">
        <v>150000000</v>
      </c>
      <c r="Q55" s="23">
        <v>150000000</v>
      </c>
      <c r="S55" s="23">
        <v>150000000</v>
      </c>
      <c r="U55" s="23">
        <v>150000000</v>
      </c>
      <c r="W55" s="23">
        <v>150000000</v>
      </c>
    </row>
    <row r="56" spans="1:23" ht="10.7" customHeight="1" x14ac:dyDescent="0.2">
      <c r="A56" s="17" t="s">
        <v>512</v>
      </c>
    </row>
    <row r="57" spans="1:23" ht="10.7" customHeight="1" x14ac:dyDescent="0.2">
      <c r="A57" s="28" t="s">
        <v>507</v>
      </c>
      <c r="B57" s="59"/>
      <c r="C57" s="59"/>
      <c r="D57" s="59"/>
      <c r="E57" s="158">
        <v>0.28749999999999998</v>
      </c>
      <c r="G57" s="158">
        <v>0.28749999999999998</v>
      </c>
      <c r="H57" s="158">
        <v>0.28749999999999998</v>
      </c>
      <c r="I57" s="158">
        <v>0.28749999999999998</v>
      </c>
      <c r="J57" s="165">
        <v>0.28749999999999998</v>
      </c>
      <c r="L57" s="158">
        <v>0.28749999999999998</v>
      </c>
      <c r="M57" s="158">
        <v>0.57499999999999996</v>
      </c>
      <c r="N57" s="158">
        <v>0.28749999999999998</v>
      </c>
      <c r="O57" s="165">
        <v>0</v>
      </c>
      <c r="Q57" s="158">
        <v>0.28749999999999998</v>
      </c>
      <c r="S57" s="158">
        <v>0.28749999999999998</v>
      </c>
      <c r="U57" s="158">
        <v>1.1499999999999999</v>
      </c>
      <c r="W57" s="158">
        <v>1.1499999999999999</v>
      </c>
    </row>
    <row r="58" spans="1:23" ht="10.7" hidden="1" customHeight="1" x14ac:dyDescent="0.2">
      <c r="A58" s="28" t="s">
        <v>508</v>
      </c>
      <c r="B58" s="58"/>
      <c r="C58" s="58"/>
      <c r="D58" s="58"/>
      <c r="E58" s="165">
        <v>0</v>
      </c>
      <c r="G58" s="165">
        <v>0</v>
      </c>
      <c r="H58" s="165">
        <v>0</v>
      </c>
      <c r="I58" s="165">
        <v>0</v>
      </c>
      <c r="J58" s="165">
        <v>0</v>
      </c>
      <c r="L58" s="165">
        <v>0</v>
      </c>
      <c r="M58" s="165">
        <v>0</v>
      </c>
      <c r="N58" s="165">
        <v>0</v>
      </c>
      <c r="O58" s="165">
        <v>0</v>
      </c>
      <c r="Q58" s="165">
        <v>0</v>
      </c>
      <c r="S58" s="165">
        <v>0</v>
      </c>
      <c r="U58" s="165">
        <v>0</v>
      </c>
      <c r="W58" s="165">
        <v>0</v>
      </c>
    </row>
    <row r="59" spans="1:23" ht="10.7" customHeight="1" x14ac:dyDescent="0.2">
      <c r="A59" s="28" t="s">
        <v>509</v>
      </c>
      <c r="B59" s="59"/>
      <c r="C59" s="59"/>
      <c r="D59" s="59"/>
      <c r="E59" s="166">
        <v>0.23606250000000001</v>
      </c>
      <c r="G59" s="166">
        <v>0.23606250000000001</v>
      </c>
      <c r="H59" s="166">
        <v>0.23606250000000001</v>
      </c>
      <c r="I59" s="166">
        <v>0.23606250000000001</v>
      </c>
      <c r="J59" s="167">
        <v>0.23606250000000001</v>
      </c>
      <c r="L59" s="166">
        <v>0.23606250000000001</v>
      </c>
      <c r="M59" s="166">
        <v>0.47212500000000002</v>
      </c>
      <c r="N59" s="166">
        <v>0.23606250000000001</v>
      </c>
      <c r="O59" s="165">
        <v>0</v>
      </c>
      <c r="Q59" s="166">
        <v>0.23606250000000001</v>
      </c>
      <c r="S59" s="166">
        <v>0.23605999999999999</v>
      </c>
      <c r="U59" s="166">
        <v>0.94425000000000003</v>
      </c>
      <c r="W59" s="166">
        <v>0.94425000000000003</v>
      </c>
    </row>
    <row r="60" spans="1:23" ht="10.7" customHeight="1" x14ac:dyDescent="0.2">
      <c r="A60" s="133" t="s">
        <v>510</v>
      </c>
      <c r="B60" s="63"/>
      <c r="C60" s="63"/>
      <c r="D60" s="63"/>
      <c r="E60" s="168">
        <v>0.3</v>
      </c>
      <c r="G60" s="168">
        <v>0.3</v>
      </c>
      <c r="H60" s="168">
        <v>0.3</v>
      </c>
      <c r="I60" s="168">
        <v>0.3</v>
      </c>
      <c r="J60" s="169">
        <v>0.3</v>
      </c>
      <c r="L60" s="168">
        <v>0.3</v>
      </c>
      <c r="M60" s="168">
        <v>0.6</v>
      </c>
      <c r="N60" s="169">
        <v>0.3</v>
      </c>
      <c r="O60" s="169">
        <v>0</v>
      </c>
      <c r="Q60" s="168">
        <v>0.3</v>
      </c>
      <c r="S60" s="168">
        <v>0.3</v>
      </c>
      <c r="U60" s="168">
        <v>1.2</v>
      </c>
      <c r="W60" s="168">
        <v>1.2</v>
      </c>
    </row>
    <row r="61" spans="1:23" ht="10.7" customHeight="1" x14ac:dyDescent="0.2">
      <c r="A61" s="278" t="s">
        <v>513</v>
      </c>
      <c r="B61" s="278"/>
      <c r="C61" s="278"/>
      <c r="D61" s="278"/>
      <c r="E61" s="278"/>
      <c r="F61" s="278"/>
      <c r="G61" s="278"/>
      <c r="H61" s="278"/>
      <c r="I61" s="278"/>
      <c r="J61" s="278"/>
      <c r="K61" s="278"/>
      <c r="L61" s="278"/>
      <c r="M61" s="278"/>
      <c r="N61" s="278"/>
      <c r="O61" s="278"/>
      <c r="P61" s="278"/>
      <c r="Q61" s="278"/>
      <c r="R61" s="278"/>
      <c r="S61" s="278"/>
      <c r="T61" s="278"/>
      <c r="U61" s="278"/>
      <c r="V61" s="278"/>
      <c r="W61" s="278"/>
    </row>
    <row r="62" spans="1:23" ht="10.7" customHeight="1" x14ac:dyDescent="0.2">
      <c r="A62" s="282" t="s">
        <v>647</v>
      </c>
      <c r="B62" s="271"/>
      <c r="C62" s="271"/>
      <c r="D62" s="271"/>
      <c r="E62" s="271"/>
      <c r="F62" s="271"/>
      <c r="G62" s="271"/>
      <c r="H62" s="271"/>
      <c r="I62" s="271"/>
      <c r="J62" s="271"/>
      <c r="K62" s="271"/>
      <c r="L62" s="271"/>
    </row>
    <row r="63" spans="1:23" ht="10.7" customHeight="1" x14ac:dyDescent="0.2">
      <c r="A63" s="282" t="s">
        <v>514</v>
      </c>
      <c r="B63" s="271"/>
      <c r="C63" s="271"/>
      <c r="D63" s="271"/>
      <c r="E63" s="271"/>
      <c r="F63" s="271"/>
      <c r="G63" s="271"/>
      <c r="H63" s="271"/>
      <c r="I63" s="271"/>
      <c r="J63" s="271"/>
      <c r="K63" s="271"/>
      <c r="L63" s="271"/>
      <c r="M63" s="271"/>
      <c r="N63" s="271"/>
      <c r="O63" s="271"/>
      <c r="P63" s="271"/>
      <c r="Q63" s="271"/>
      <c r="R63" s="271"/>
      <c r="S63" s="271"/>
      <c r="T63" s="271"/>
      <c r="U63" s="271"/>
      <c r="V63" s="271"/>
      <c r="W63" s="271"/>
    </row>
    <row r="64" spans="1:23" ht="10.7" customHeight="1" x14ac:dyDescent="0.2">
      <c r="A64" s="282" t="s">
        <v>515</v>
      </c>
      <c r="B64" s="271"/>
      <c r="C64" s="271"/>
      <c r="D64" s="271"/>
      <c r="E64" s="271"/>
      <c r="F64" s="271"/>
      <c r="G64" s="271"/>
      <c r="H64" s="271"/>
      <c r="I64" s="271"/>
      <c r="J64" s="271"/>
      <c r="K64" s="271"/>
      <c r="L64" s="271"/>
      <c r="M64" s="271"/>
      <c r="N64" s="271"/>
      <c r="O64" s="271"/>
      <c r="P64" s="271"/>
      <c r="Q64" s="271"/>
      <c r="R64" s="271"/>
      <c r="S64" s="271"/>
      <c r="T64" s="271"/>
      <c r="U64" s="271"/>
      <c r="V64" s="271"/>
      <c r="W64" s="271"/>
    </row>
    <row r="65" spans="1:23" ht="10.5" customHeight="1" x14ac:dyDescent="0.2">
      <c r="A65" s="67"/>
    </row>
    <row r="66" spans="1:23" ht="10.7" customHeight="1" x14ac:dyDescent="0.2">
      <c r="A66" s="271"/>
      <c r="B66" s="271"/>
      <c r="C66" s="271"/>
      <c r="D66" s="271"/>
      <c r="E66" s="271"/>
      <c r="F66" s="271"/>
      <c r="G66" s="271"/>
      <c r="H66" s="271"/>
      <c r="I66" s="271"/>
      <c r="J66" s="271"/>
      <c r="K66" s="271"/>
      <c r="L66" s="271"/>
      <c r="M66" s="271"/>
      <c r="N66" s="271"/>
      <c r="O66" s="271"/>
      <c r="P66" s="271"/>
      <c r="Q66" s="271"/>
      <c r="R66" s="271"/>
      <c r="S66" s="271"/>
      <c r="T66" s="271"/>
      <c r="U66" s="271"/>
      <c r="V66" s="271"/>
      <c r="W66" s="271"/>
    </row>
  </sheetData>
  <mergeCells count="17">
    <mergeCell ref="B2:E2"/>
    <mergeCell ref="G2:J2"/>
    <mergeCell ref="L2:O2"/>
    <mergeCell ref="A10:C10"/>
    <mergeCell ref="A15:C15"/>
    <mergeCell ref="A24:C24"/>
    <mergeCell ref="A30:W30"/>
    <mergeCell ref="A29:W29"/>
    <mergeCell ref="L35:O35"/>
    <mergeCell ref="G35:J35"/>
    <mergeCell ref="B35:E35"/>
    <mergeCell ref="A66:W66"/>
    <mergeCell ref="A46:C46"/>
    <mergeCell ref="A64:W64"/>
    <mergeCell ref="A63:W63"/>
    <mergeCell ref="A61:W61"/>
    <mergeCell ref="A62:L62"/>
  </mergeCells>
  <pageMargins left="0.75" right="0.75" top="1" bottom="1" header="0.5" footer="0.5"/>
  <pageSetup scale="70" orientation="portrait" r:id="rId1"/>
  <rowBreaks count="1" manualBreakCount="1">
    <brk id="3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38"/>
  <sheetViews>
    <sheetView showRuler="0" topLeftCell="A16" zoomScale="120" zoomScaleNormal="120" workbookViewId="0">
      <selection activeCell="A57" sqref="A57:XFD57"/>
    </sheetView>
  </sheetViews>
  <sheetFormatPr baseColWidth="10" defaultColWidth="13.140625" defaultRowHeight="12.75" x14ac:dyDescent="0.2"/>
  <cols>
    <col min="1" max="1" width="35.85546875" customWidth="1"/>
    <col min="2" max="4" width="7.5703125" hidden="1" customWidth="1"/>
    <col min="5" max="5" width="7.5703125" customWidth="1"/>
    <col min="6" max="6" width="0.28515625" customWidth="1"/>
    <col min="7" max="10" width="7.5703125" customWidth="1"/>
    <col min="11" max="11" width="0.28515625" customWidth="1"/>
    <col min="12" max="15" width="7.5703125" customWidth="1"/>
    <col min="16" max="16" width="0.28515625" customWidth="1"/>
    <col min="17" max="17" width="7.5703125" hidden="1" customWidth="1"/>
    <col min="18" max="18" width="0.28515625" hidden="1" customWidth="1"/>
    <col min="19" max="19" width="7.5703125" hidden="1" customWidth="1"/>
    <col min="20" max="20" width="0.28515625" hidden="1" customWidth="1"/>
    <col min="21" max="21" width="7.5703125" customWidth="1"/>
    <col min="22" max="22" width="0.28515625" customWidth="1"/>
    <col min="23" max="23" width="7.5703125" customWidth="1"/>
  </cols>
  <sheetData>
    <row r="1" spans="1:23" ht="10.7" customHeight="1" x14ac:dyDescent="0.2">
      <c r="A1" s="305" t="s">
        <v>516</v>
      </c>
      <c r="B1" s="271"/>
      <c r="C1" s="271"/>
      <c r="D1" s="271"/>
      <c r="E1" s="271"/>
    </row>
    <row r="2" spans="1:23" ht="10.7" customHeight="1" x14ac:dyDescent="0.2">
      <c r="A2" s="12" t="s">
        <v>517</v>
      </c>
      <c r="B2" s="12"/>
      <c r="C2" s="12"/>
      <c r="D2" s="12"/>
      <c r="E2" s="12"/>
      <c r="F2" s="12"/>
      <c r="G2" s="12"/>
      <c r="H2" s="12"/>
      <c r="I2" s="12"/>
      <c r="J2" s="12"/>
      <c r="K2" s="12"/>
      <c r="L2" s="12"/>
      <c r="M2" s="12"/>
      <c r="N2" s="12"/>
      <c r="O2" s="12"/>
      <c r="P2" s="12"/>
      <c r="Q2" s="12"/>
      <c r="R2" s="12"/>
      <c r="S2" s="12"/>
      <c r="T2" s="12"/>
      <c r="U2" s="12"/>
      <c r="V2" s="12"/>
      <c r="W2" s="12"/>
    </row>
    <row r="3" spans="1:23" ht="10.7" customHeight="1" x14ac:dyDescent="0.2">
      <c r="B3" s="280">
        <v>2021</v>
      </c>
      <c r="C3" s="271"/>
      <c r="D3" s="271"/>
      <c r="E3" s="271"/>
      <c r="F3" s="95"/>
      <c r="G3" s="280">
        <v>2020</v>
      </c>
      <c r="H3" s="271"/>
      <c r="I3" s="271"/>
      <c r="J3" s="271"/>
      <c r="K3" s="95"/>
      <c r="L3" s="280">
        <v>2019</v>
      </c>
      <c r="M3" s="271"/>
      <c r="N3" s="271"/>
      <c r="O3" s="271"/>
      <c r="P3" s="95"/>
      <c r="Q3" s="54">
        <v>2021</v>
      </c>
      <c r="R3" s="95"/>
      <c r="S3" s="54">
        <v>2020</v>
      </c>
      <c r="T3" s="95"/>
      <c r="U3" s="54">
        <v>2020</v>
      </c>
      <c r="V3" s="95"/>
      <c r="W3" s="54">
        <v>2019</v>
      </c>
    </row>
    <row r="4" spans="1:23" ht="10.7" customHeight="1" x14ac:dyDescent="0.2">
      <c r="A4" s="13" t="s">
        <v>75</v>
      </c>
      <c r="B4" s="55" t="str">
        <f>Profitability!$B$3</f>
        <v>Q4</v>
      </c>
      <c r="C4" s="55" t="str">
        <f>Profitability!$C$3</f>
        <v>Q3</v>
      </c>
      <c r="D4" s="55" t="str">
        <f>Profitability!$D$3</f>
        <v>Q2</v>
      </c>
      <c r="E4" s="55" t="str">
        <f>Profitability!$E$3</f>
        <v>Q1</v>
      </c>
      <c r="G4" s="55" t="s">
        <v>132</v>
      </c>
      <c r="H4" s="55" t="s">
        <v>133</v>
      </c>
      <c r="I4" s="55" t="s">
        <v>134</v>
      </c>
      <c r="J4" s="55" t="s">
        <v>135</v>
      </c>
      <c r="L4" s="55" t="s">
        <v>132</v>
      </c>
      <c r="M4" s="55" t="s">
        <v>133</v>
      </c>
      <c r="N4" s="55" t="s">
        <v>134</v>
      </c>
      <c r="O4" s="55" t="s">
        <v>135</v>
      </c>
      <c r="Q4" s="55" t="s">
        <v>136</v>
      </c>
      <c r="S4" s="55" t="s">
        <v>136</v>
      </c>
      <c r="U4" s="55" t="s">
        <v>137</v>
      </c>
      <c r="W4" s="55" t="s">
        <v>137</v>
      </c>
    </row>
    <row r="5" spans="1:23" ht="10.7" customHeight="1" x14ac:dyDescent="0.2">
      <c r="A5" s="16" t="s">
        <v>518</v>
      </c>
      <c r="B5" s="43"/>
      <c r="C5" s="43"/>
      <c r="D5" s="43"/>
      <c r="E5" s="43"/>
      <c r="F5" s="43"/>
      <c r="G5" s="43"/>
      <c r="H5" s="43"/>
      <c r="I5" s="43"/>
      <c r="J5" s="43"/>
      <c r="K5" s="43"/>
      <c r="L5" s="43"/>
      <c r="M5" s="43"/>
      <c r="N5" s="43"/>
      <c r="O5" s="43"/>
      <c r="P5" s="43"/>
      <c r="Q5" s="43"/>
      <c r="R5" s="43"/>
      <c r="S5" s="43"/>
      <c r="T5" s="43"/>
      <c r="U5" s="43"/>
      <c r="V5" s="43"/>
      <c r="W5" s="43"/>
    </row>
    <row r="6" spans="1:23" ht="10.7" customHeight="1" x14ac:dyDescent="0.2">
      <c r="A6" s="17" t="s">
        <v>241</v>
      </c>
      <c r="B6" s="58"/>
      <c r="C6" s="58"/>
      <c r="D6" s="58"/>
      <c r="E6" s="195">
        <v>3375000000</v>
      </c>
      <c r="G6" s="18">
        <v>3080000000</v>
      </c>
      <c r="H6" s="18">
        <v>3247600000</v>
      </c>
      <c r="I6" s="18">
        <v>2113400000</v>
      </c>
      <c r="J6" s="18">
        <v>2755100000</v>
      </c>
      <c r="L6" s="18">
        <v>2417000000</v>
      </c>
      <c r="M6" s="18">
        <v>2189500000</v>
      </c>
      <c r="N6" s="18">
        <v>1982700000</v>
      </c>
      <c r="O6" s="18">
        <v>2354800000</v>
      </c>
      <c r="Q6" s="18">
        <v>3375000000</v>
      </c>
      <c r="S6" s="18">
        <v>2755100000</v>
      </c>
      <c r="U6" s="18">
        <v>11196100000</v>
      </c>
      <c r="W6" s="18">
        <v>8944000000</v>
      </c>
    </row>
    <row r="7" spans="1:23" ht="10.7" customHeight="1" x14ac:dyDescent="0.2">
      <c r="A7" s="17" t="s">
        <v>519</v>
      </c>
      <c r="N7" s="58"/>
      <c r="O7" s="58"/>
    </row>
    <row r="8" spans="1:23" ht="10.7" customHeight="1" x14ac:dyDescent="0.2">
      <c r="A8" s="28" t="s">
        <v>519</v>
      </c>
      <c r="B8" s="58"/>
      <c r="C8" s="58"/>
      <c r="D8" s="58"/>
      <c r="E8" s="18">
        <v>349800000</v>
      </c>
      <c r="G8" s="18">
        <v>336300000</v>
      </c>
      <c r="H8" s="18">
        <v>361100000</v>
      </c>
      <c r="I8" s="18">
        <v>317800000</v>
      </c>
      <c r="J8" s="18">
        <v>452000000</v>
      </c>
      <c r="L8" s="18">
        <v>371800000</v>
      </c>
      <c r="M8" s="18">
        <v>352100000</v>
      </c>
      <c r="N8" s="18">
        <v>331600000</v>
      </c>
      <c r="O8" s="18">
        <v>329200000</v>
      </c>
      <c r="Q8" s="18">
        <v>349800000</v>
      </c>
      <c r="S8" s="18">
        <v>452000000</v>
      </c>
      <c r="U8" s="18">
        <v>1467200000</v>
      </c>
      <c r="W8" s="18">
        <v>1384700000</v>
      </c>
    </row>
    <row r="9" spans="1:23" ht="10.7" customHeight="1" x14ac:dyDescent="0.2">
      <c r="A9" s="28" t="s">
        <v>520</v>
      </c>
      <c r="B9" s="58"/>
      <c r="C9" s="58"/>
      <c r="D9" s="58"/>
      <c r="E9" s="18">
        <v>-1900000</v>
      </c>
      <c r="G9" s="18">
        <v>-54300000</v>
      </c>
      <c r="H9" s="18">
        <v>-4200000</v>
      </c>
      <c r="I9" s="18">
        <v>-38100000</v>
      </c>
      <c r="J9" s="18">
        <v>-32900000</v>
      </c>
      <c r="L9" s="18">
        <v>43500000</v>
      </c>
      <c r="M9" s="18">
        <v>11000000</v>
      </c>
      <c r="N9" s="18">
        <v>-2500000</v>
      </c>
      <c r="O9" s="18">
        <v>-7900000</v>
      </c>
      <c r="Q9" s="18">
        <v>-1900000</v>
      </c>
      <c r="S9" s="18">
        <v>-32900000</v>
      </c>
      <c r="U9" s="18">
        <v>-129500000</v>
      </c>
      <c r="W9" s="18">
        <v>44100000</v>
      </c>
    </row>
    <row r="10" spans="1:23" ht="10.7" customHeight="1" x14ac:dyDescent="0.2">
      <c r="A10" s="28" t="s">
        <v>521</v>
      </c>
      <c r="B10" s="58"/>
      <c r="C10" s="58"/>
      <c r="D10" s="58"/>
      <c r="E10" s="18">
        <v>9400000</v>
      </c>
      <c r="G10" s="18">
        <v>8400000</v>
      </c>
      <c r="H10" s="18">
        <v>3700000</v>
      </c>
      <c r="I10" s="18">
        <v>7000000</v>
      </c>
      <c r="J10" s="18">
        <v>11300000</v>
      </c>
      <c r="L10" s="18">
        <v>2000000</v>
      </c>
      <c r="M10" s="18">
        <v>4600000</v>
      </c>
      <c r="N10" s="18">
        <v>8300000</v>
      </c>
      <c r="O10" s="18">
        <v>4700000</v>
      </c>
      <c r="Q10" s="18">
        <v>9400000</v>
      </c>
      <c r="S10" s="18">
        <v>11300000</v>
      </c>
      <c r="U10" s="18">
        <v>30400000</v>
      </c>
      <c r="W10" s="18">
        <v>19600000</v>
      </c>
    </row>
    <row r="11" spans="1:23" ht="10.7" customHeight="1" x14ac:dyDescent="0.2">
      <c r="A11" s="28" t="s">
        <v>522</v>
      </c>
      <c r="B11" s="58"/>
      <c r="C11" s="58"/>
      <c r="D11" s="58"/>
      <c r="E11" s="18">
        <v>-3898000000</v>
      </c>
      <c r="G11" s="18">
        <v>697200000</v>
      </c>
      <c r="H11" s="18">
        <v>43800000</v>
      </c>
      <c r="I11" s="18">
        <v>3884600000</v>
      </c>
      <c r="J11" s="18">
        <v>-1267200000</v>
      </c>
      <c r="L11" s="18">
        <v>-707400000</v>
      </c>
      <c r="M11" s="18">
        <v>751500000</v>
      </c>
      <c r="N11" s="18">
        <v>1344900000</v>
      </c>
      <c r="O11" s="18">
        <v>1844100000</v>
      </c>
      <c r="Q11" s="18">
        <v>-3898000000</v>
      </c>
      <c r="S11" s="18">
        <v>-1267200000</v>
      </c>
      <c r="U11" s="18">
        <v>3358400000</v>
      </c>
      <c r="W11" s="18">
        <v>3233100000</v>
      </c>
    </row>
    <row r="12" spans="1:23" ht="10.7" customHeight="1" x14ac:dyDescent="0.2">
      <c r="A12" s="28" t="s">
        <v>523</v>
      </c>
      <c r="B12" s="56"/>
      <c r="C12" s="56"/>
      <c r="D12" s="56"/>
      <c r="E12" s="21">
        <v>-9500000</v>
      </c>
      <c r="G12" s="21">
        <v>-12800000</v>
      </c>
      <c r="H12" s="21">
        <v>-8900000</v>
      </c>
      <c r="I12" s="21">
        <v>-16300000</v>
      </c>
      <c r="J12" s="21">
        <v>-20200000</v>
      </c>
      <c r="L12" s="21">
        <v>-11400000</v>
      </c>
      <c r="M12" s="21">
        <v>-9400000</v>
      </c>
      <c r="N12" s="21">
        <v>-10800000</v>
      </c>
      <c r="O12" s="21">
        <v>-8300000</v>
      </c>
      <c r="Q12" s="21">
        <v>-9500000</v>
      </c>
      <c r="S12" s="21">
        <v>-20200000</v>
      </c>
      <c r="U12" s="21">
        <v>-58200000</v>
      </c>
      <c r="W12" s="21">
        <v>-39900000</v>
      </c>
    </row>
    <row r="13" spans="1:23" ht="10.7" customHeight="1" x14ac:dyDescent="0.2">
      <c r="A13" s="28" t="s">
        <v>111</v>
      </c>
      <c r="B13" s="57">
        <v>0</v>
      </c>
      <c r="C13" s="57">
        <v>0</v>
      </c>
      <c r="D13" s="57">
        <v>0</v>
      </c>
      <c r="E13" s="57">
        <v>-3550200000</v>
      </c>
      <c r="G13" s="57">
        <v>974800000</v>
      </c>
      <c r="H13" s="57">
        <v>395500000</v>
      </c>
      <c r="I13" s="57">
        <v>4155000000</v>
      </c>
      <c r="J13" s="57">
        <v>-857000000</v>
      </c>
      <c r="L13" s="57">
        <v>-301500000</v>
      </c>
      <c r="M13" s="57">
        <v>1109800000</v>
      </c>
      <c r="N13" s="57">
        <v>1671500000</v>
      </c>
      <c r="O13" s="57">
        <v>2161800000</v>
      </c>
      <c r="Q13" s="57">
        <v>-3550200000</v>
      </c>
      <c r="S13" s="57">
        <v>-857000000</v>
      </c>
      <c r="U13" s="57">
        <v>4668300000</v>
      </c>
      <c r="W13" s="57">
        <v>4641600000</v>
      </c>
    </row>
    <row r="14" spans="1:23" ht="10.7" customHeight="1" x14ac:dyDescent="0.2">
      <c r="A14" s="17" t="s">
        <v>524</v>
      </c>
      <c r="B14" s="56"/>
      <c r="C14" s="56"/>
      <c r="D14" s="56"/>
      <c r="E14" s="21">
        <v>506200000</v>
      </c>
      <c r="G14" s="21">
        <v>463900000</v>
      </c>
      <c r="H14" s="21">
        <v>455400000</v>
      </c>
      <c r="I14" s="21">
        <v>415700000</v>
      </c>
      <c r="J14" s="21">
        <v>440100000</v>
      </c>
      <c r="L14" s="21">
        <v>428400000</v>
      </c>
      <c r="M14" s="21">
        <v>416200000</v>
      </c>
      <c r="N14" s="21">
        <v>424500000</v>
      </c>
      <c r="O14" s="21">
        <v>410400000</v>
      </c>
      <c r="Q14" s="21">
        <v>506200000</v>
      </c>
      <c r="S14" s="21">
        <v>440100000</v>
      </c>
      <c r="U14" s="21">
        <v>1775100000</v>
      </c>
      <c r="W14" s="21">
        <v>1679500000</v>
      </c>
    </row>
    <row r="15" spans="1:23" ht="10.7" customHeight="1" x14ac:dyDescent="0.2">
      <c r="A15" s="131" t="s">
        <v>111</v>
      </c>
      <c r="B15" s="152">
        <v>0</v>
      </c>
      <c r="C15" s="152">
        <v>0</v>
      </c>
      <c r="D15" s="152">
        <v>0</v>
      </c>
      <c r="E15" s="152">
        <v>331000000</v>
      </c>
      <c r="G15" s="152">
        <v>4518700000</v>
      </c>
      <c r="H15" s="152">
        <v>4098500000</v>
      </c>
      <c r="I15" s="152">
        <v>6684100000</v>
      </c>
      <c r="J15" s="152">
        <v>2338200000</v>
      </c>
      <c r="L15" s="152">
        <v>2543900000</v>
      </c>
      <c r="M15" s="152">
        <v>3715500000</v>
      </c>
      <c r="N15" s="152">
        <v>4078700000</v>
      </c>
      <c r="O15" s="152">
        <v>4927000000</v>
      </c>
      <c r="Q15" s="152">
        <v>331000000</v>
      </c>
      <c r="S15" s="152">
        <v>2338200000</v>
      </c>
      <c r="U15" s="152">
        <v>17639500000</v>
      </c>
      <c r="W15" s="152">
        <v>15265100000</v>
      </c>
    </row>
    <row r="16" spans="1:23" ht="10.7" customHeight="1" x14ac:dyDescent="0.2"/>
    <row r="17" spans="1:23" ht="10.7" customHeight="1" x14ac:dyDescent="0.2">
      <c r="A17" s="125" t="s">
        <v>525</v>
      </c>
    </row>
    <row r="18" spans="1:23" ht="10.7" customHeight="1" x14ac:dyDescent="0.2">
      <c r="A18" s="17" t="s">
        <v>526</v>
      </c>
      <c r="B18" s="58"/>
      <c r="C18" s="58"/>
      <c r="D18" s="58"/>
      <c r="E18" s="195">
        <v>2449200000</v>
      </c>
      <c r="G18" s="18">
        <v>1397100000</v>
      </c>
      <c r="H18" s="18">
        <v>1331500000</v>
      </c>
      <c r="I18" s="18">
        <v>1082700000</v>
      </c>
      <c r="J18" s="18">
        <v>1478800000</v>
      </c>
      <c r="L18" s="18">
        <v>1433300000</v>
      </c>
      <c r="M18" s="18">
        <v>1265000000</v>
      </c>
      <c r="N18" s="18">
        <v>1316900000</v>
      </c>
      <c r="O18" s="18">
        <v>1377000000</v>
      </c>
      <c r="Q18" s="18">
        <v>2449200000</v>
      </c>
      <c r="S18" s="18">
        <v>1478800000</v>
      </c>
      <c r="U18" s="18">
        <v>5290100000</v>
      </c>
      <c r="W18" s="18">
        <v>5392200000</v>
      </c>
    </row>
    <row r="19" spans="1:23" ht="10.7" customHeight="1" x14ac:dyDescent="0.2">
      <c r="A19" s="17" t="s">
        <v>527</v>
      </c>
      <c r="B19" s="58"/>
      <c r="C19" s="58"/>
      <c r="D19" s="58"/>
      <c r="E19" s="18">
        <v>410500000</v>
      </c>
      <c r="G19" s="18">
        <v>1038200000</v>
      </c>
      <c r="H19" s="18">
        <v>622200000</v>
      </c>
      <c r="I19" s="18">
        <v>523500000</v>
      </c>
      <c r="J19" s="18">
        <v>688400000</v>
      </c>
      <c r="L19" s="18">
        <v>234600000</v>
      </c>
      <c r="M19" s="18">
        <v>261900000</v>
      </c>
      <c r="N19" s="18">
        <v>195500000</v>
      </c>
      <c r="O19" s="18">
        <v>224500000</v>
      </c>
      <c r="Q19" s="18">
        <v>410500000</v>
      </c>
      <c r="S19" s="18">
        <v>688400000</v>
      </c>
      <c r="U19" s="18">
        <v>2872300000</v>
      </c>
      <c r="W19" s="18">
        <v>916500000</v>
      </c>
    </row>
    <row r="20" spans="1:23" ht="10.7" customHeight="1" x14ac:dyDescent="0.2">
      <c r="A20" s="17" t="s">
        <v>528</v>
      </c>
      <c r="B20" s="58"/>
      <c r="C20" s="58"/>
      <c r="D20" s="58"/>
      <c r="E20" s="18">
        <v>-3819600000</v>
      </c>
      <c r="G20" s="18">
        <v>1494400000</v>
      </c>
      <c r="H20" s="18">
        <v>949500000</v>
      </c>
      <c r="I20" s="18">
        <v>4018500000</v>
      </c>
      <c r="J20" s="18">
        <v>-702300000</v>
      </c>
      <c r="L20" s="18">
        <v>-283000000</v>
      </c>
      <c r="M20" s="18">
        <v>1156000000</v>
      </c>
      <c r="N20" s="18">
        <v>1550000000</v>
      </c>
      <c r="O20" s="18">
        <v>2350100000</v>
      </c>
      <c r="Q20" s="18">
        <v>-3819600000</v>
      </c>
      <c r="S20" s="18">
        <v>-702300000</v>
      </c>
      <c r="U20" s="18">
        <v>5760100000</v>
      </c>
      <c r="W20" s="18">
        <v>4773100000</v>
      </c>
    </row>
    <row r="21" spans="1:23" ht="10.7" customHeight="1" x14ac:dyDescent="0.2">
      <c r="A21" s="17" t="s">
        <v>529</v>
      </c>
      <c r="B21" s="58"/>
      <c r="C21" s="58"/>
      <c r="D21" s="58"/>
      <c r="E21" s="18">
        <v>-14000000</v>
      </c>
      <c r="G21" s="18">
        <v>8500000</v>
      </c>
      <c r="H21" s="18">
        <v>3500000</v>
      </c>
      <c r="I21" s="18">
        <v>20600000</v>
      </c>
      <c r="J21" s="18">
        <v>1400000</v>
      </c>
      <c r="L21" s="18">
        <v>-1000000</v>
      </c>
      <c r="M21" s="18">
        <v>6700000</v>
      </c>
      <c r="N21" s="18">
        <v>7500000</v>
      </c>
      <c r="O21" s="18">
        <v>13900000</v>
      </c>
      <c r="Q21" s="18">
        <v>-14000000</v>
      </c>
      <c r="S21" s="18">
        <v>1400000</v>
      </c>
      <c r="U21" s="18">
        <v>34000000</v>
      </c>
      <c r="W21" s="18">
        <v>27100000</v>
      </c>
    </row>
    <row r="22" spans="1:23" ht="10.7" customHeight="1" x14ac:dyDescent="0.2">
      <c r="A22" s="17" t="s">
        <v>530</v>
      </c>
      <c r="B22" s="58"/>
      <c r="C22" s="58"/>
      <c r="D22" s="58"/>
      <c r="E22" s="18">
        <v>54200000</v>
      </c>
      <c r="G22" s="18">
        <v>-625500000</v>
      </c>
      <c r="H22" s="18">
        <v>-18500000</v>
      </c>
      <c r="I22" s="18">
        <v>-18000000</v>
      </c>
      <c r="J22" s="18">
        <v>-75500000</v>
      </c>
      <c r="L22" s="18">
        <v>68100000</v>
      </c>
      <c r="M22" s="18">
        <v>-32200000</v>
      </c>
      <c r="N22" s="18">
        <v>-40800000</v>
      </c>
      <c r="O22" s="18">
        <v>-39300000</v>
      </c>
      <c r="Q22" s="18">
        <v>54200000</v>
      </c>
      <c r="S22" s="18">
        <v>-75500000</v>
      </c>
      <c r="U22" s="18">
        <v>-737500000</v>
      </c>
      <c r="W22" s="18">
        <v>-44200000</v>
      </c>
    </row>
    <row r="23" spans="1:23" ht="10.7" customHeight="1" x14ac:dyDescent="0.2">
      <c r="A23" s="17" t="s">
        <v>531</v>
      </c>
      <c r="B23" s="58"/>
      <c r="C23" s="58"/>
      <c r="D23" s="58"/>
      <c r="E23" s="18">
        <v>529400000</v>
      </c>
      <c r="G23" s="18">
        <v>484200000</v>
      </c>
      <c r="H23" s="18">
        <v>468500000</v>
      </c>
      <c r="I23" s="18">
        <v>394700000</v>
      </c>
      <c r="J23" s="18">
        <v>440900000</v>
      </c>
      <c r="L23" s="18">
        <v>433800000</v>
      </c>
      <c r="M23" s="18">
        <v>425400000</v>
      </c>
      <c r="N23" s="18">
        <v>409500000</v>
      </c>
      <c r="O23" s="18">
        <v>385100000</v>
      </c>
      <c r="Q23" s="18">
        <v>529400000</v>
      </c>
      <c r="S23" s="18">
        <v>440900000</v>
      </c>
      <c r="U23" s="18">
        <v>1788300000</v>
      </c>
      <c r="W23" s="18">
        <v>1653800000</v>
      </c>
    </row>
    <row r="24" spans="1:23" ht="10.7" customHeight="1" x14ac:dyDescent="0.2">
      <c r="A24" s="17" t="s">
        <v>532</v>
      </c>
      <c r="B24" s="58"/>
      <c r="C24" s="58"/>
      <c r="D24" s="58"/>
      <c r="E24" s="18">
        <v>437700000</v>
      </c>
      <c r="G24" s="18">
        <v>465000000</v>
      </c>
      <c r="H24" s="18">
        <v>422000000</v>
      </c>
      <c r="I24" s="18">
        <v>368900000</v>
      </c>
      <c r="J24" s="18">
        <v>412000000</v>
      </c>
      <c r="L24" s="18">
        <v>410700000</v>
      </c>
      <c r="M24" s="18">
        <v>347000000</v>
      </c>
      <c r="N24" s="18">
        <v>353100000</v>
      </c>
      <c r="O24" s="18">
        <v>361100000</v>
      </c>
      <c r="Q24" s="18">
        <v>437700000</v>
      </c>
      <c r="S24" s="18">
        <v>412000000</v>
      </c>
      <c r="U24" s="18">
        <v>1667900000</v>
      </c>
      <c r="W24" s="18">
        <v>1471900000</v>
      </c>
    </row>
    <row r="25" spans="1:23" ht="10.7" customHeight="1" x14ac:dyDescent="0.2">
      <c r="A25" s="17" t="s">
        <v>533</v>
      </c>
      <c r="B25" s="58"/>
      <c r="C25" s="58"/>
      <c r="D25" s="58"/>
      <c r="E25" s="18">
        <v>32600000</v>
      </c>
      <c r="G25" s="18">
        <v>34500000</v>
      </c>
      <c r="H25" s="18">
        <v>33800000</v>
      </c>
      <c r="I25" s="18">
        <v>27300000</v>
      </c>
      <c r="J25" s="18">
        <v>33100000</v>
      </c>
      <c r="L25" s="18">
        <v>33300000</v>
      </c>
      <c r="M25" s="18">
        <v>31400000</v>
      </c>
      <c r="N25" s="18">
        <v>31900000</v>
      </c>
      <c r="O25" s="18">
        <v>31600000</v>
      </c>
      <c r="Q25" s="18">
        <v>32600000</v>
      </c>
      <c r="S25" s="18">
        <v>33100000</v>
      </c>
      <c r="U25" s="18">
        <v>128700000</v>
      </c>
      <c r="W25" s="18">
        <v>128200000</v>
      </c>
    </row>
    <row r="26" spans="1:23" ht="10.7" customHeight="1" x14ac:dyDescent="0.2">
      <c r="A26" s="17" t="s">
        <v>534</v>
      </c>
      <c r="B26" s="56"/>
      <c r="C26" s="56"/>
      <c r="D26" s="56"/>
      <c r="E26" s="21">
        <v>18500000</v>
      </c>
      <c r="G26" s="21">
        <v>18500000</v>
      </c>
      <c r="H26" s="21">
        <v>18500000</v>
      </c>
      <c r="I26" s="21">
        <v>19000000</v>
      </c>
      <c r="J26" s="21">
        <v>17300000</v>
      </c>
      <c r="L26" s="21">
        <v>17000000</v>
      </c>
      <c r="M26" s="21">
        <v>13300000</v>
      </c>
      <c r="N26" s="21">
        <v>14200000</v>
      </c>
      <c r="O26" s="21">
        <v>15000000</v>
      </c>
      <c r="Q26" s="21">
        <v>18500000</v>
      </c>
      <c r="S26" s="21">
        <v>17300000</v>
      </c>
      <c r="U26" s="21">
        <v>73300000</v>
      </c>
      <c r="W26" s="21">
        <v>59500000</v>
      </c>
    </row>
    <row r="27" spans="1:23" ht="10.7" customHeight="1" x14ac:dyDescent="0.2">
      <c r="A27" s="131" t="s">
        <v>111</v>
      </c>
      <c r="B27" s="152">
        <v>0</v>
      </c>
      <c r="C27" s="152">
        <v>0</v>
      </c>
      <c r="D27" s="152">
        <v>0</v>
      </c>
      <c r="E27" s="152">
        <v>98500000</v>
      </c>
      <c r="G27" s="152">
        <v>4314900000</v>
      </c>
      <c r="H27" s="152">
        <v>3831000000</v>
      </c>
      <c r="I27" s="152">
        <v>6437200000</v>
      </c>
      <c r="J27" s="152">
        <v>2294100000</v>
      </c>
      <c r="L27" s="152">
        <v>2346800000</v>
      </c>
      <c r="M27" s="152">
        <v>3474500000</v>
      </c>
      <c r="N27" s="152">
        <v>3837800000</v>
      </c>
      <c r="O27" s="152">
        <v>4719000000</v>
      </c>
      <c r="Q27" s="152">
        <v>98500000</v>
      </c>
      <c r="S27" s="152">
        <v>2294100000</v>
      </c>
      <c r="U27" s="152">
        <v>16877200000</v>
      </c>
      <c r="W27" s="152">
        <v>14378100000</v>
      </c>
    </row>
    <row r="28" spans="1:23" ht="10.7" customHeight="1" x14ac:dyDescent="0.2"/>
    <row r="29" spans="1:23" ht="10.7" customHeight="1" x14ac:dyDescent="0.2">
      <c r="A29" s="125" t="s">
        <v>535</v>
      </c>
      <c r="B29" s="18">
        <v>0</v>
      </c>
      <c r="C29" s="18">
        <v>0</v>
      </c>
      <c r="D29" s="18">
        <v>0</v>
      </c>
      <c r="E29" s="18">
        <v>232500000</v>
      </c>
      <c r="G29" s="18">
        <v>203800000</v>
      </c>
      <c r="H29" s="18">
        <v>267500000</v>
      </c>
      <c r="I29" s="18">
        <v>246900000</v>
      </c>
      <c r="J29" s="18">
        <v>44100000</v>
      </c>
      <c r="L29" s="18">
        <v>197100000</v>
      </c>
      <c r="M29" s="18">
        <v>241000000</v>
      </c>
      <c r="N29" s="18">
        <v>240900000</v>
      </c>
      <c r="O29" s="18">
        <v>208000000</v>
      </c>
      <c r="Q29" s="18">
        <v>232500000</v>
      </c>
      <c r="S29" s="18">
        <v>44100000</v>
      </c>
      <c r="U29" s="18">
        <v>762300000</v>
      </c>
      <c r="W29" s="18">
        <v>887000000</v>
      </c>
    </row>
    <row r="30" spans="1:23" ht="10.7" customHeight="1" x14ac:dyDescent="0.2">
      <c r="A30" s="17" t="s">
        <v>536</v>
      </c>
      <c r="B30" s="56"/>
      <c r="C30" s="56"/>
      <c r="D30" s="56"/>
      <c r="E30" s="21">
        <v>58600000</v>
      </c>
      <c r="G30" s="21">
        <v>31400000</v>
      </c>
      <c r="H30" s="21">
        <v>48500000</v>
      </c>
      <c r="I30" s="21">
        <v>52000000</v>
      </c>
      <c r="J30" s="21">
        <v>-1900000</v>
      </c>
      <c r="L30" s="21">
        <v>31300000</v>
      </c>
      <c r="M30" s="21">
        <v>51900000</v>
      </c>
      <c r="N30" s="21">
        <v>53900000</v>
      </c>
      <c r="O30" s="21">
        <v>50500000</v>
      </c>
      <c r="Q30" s="21">
        <v>58600000</v>
      </c>
      <c r="S30" s="21">
        <v>-1900000</v>
      </c>
      <c r="U30" s="21">
        <v>130000000</v>
      </c>
      <c r="W30" s="21">
        <v>187600000</v>
      </c>
    </row>
    <row r="31" spans="1:23" ht="10.7" customHeight="1" x14ac:dyDescent="0.2">
      <c r="A31" s="125" t="s">
        <v>138</v>
      </c>
      <c r="B31" s="57">
        <v>0</v>
      </c>
      <c r="C31" s="57">
        <v>0</v>
      </c>
      <c r="D31" s="57">
        <v>0</v>
      </c>
      <c r="E31" s="57">
        <v>173900000</v>
      </c>
      <c r="G31" s="57">
        <v>172400000</v>
      </c>
      <c r="H31" s="57">
        <v>219000000</v>
      </c>
      <c r="I31" s="57">
        <v>194900000</v>
      </c>
      <c r="J31" s="57">
        <v>46000000</v>
      </c>
      <c r="L31" s="57">
        <v>165800000</v>
      </c>
      <c r="M31" s="57">
        <v>189100000</v>
      </c>
      <c r="N31" s="57">
        <v>187000000</v>
      </c>
      <c r="O31" s="57">
        <v>157500000</v>
      </c>
      <c r="Q31" s="57">
        <v>173900000</v>
      </c>
      <c r="S31" s="57">
        <v>46000000</v>
      </c>
      <c r="U31" s="57">
        <v>632300000</v>
      </c>
      <c r="W31" s="57">
        <v>699400000</v>
      </c>
    </row>
    <row r="32" spans="1:23" ht="10.7" customHeight="1" x14ac:dyDescent="0.2">
      <c r="A32" s="17" t="s">
        <v>139</v>
      </c>
      <c r="B32" s="56"/>
      <c r="C32" s="56"/>
      <c r="D32" s="56"/>
      <c r="E32" s="21">
        <v>-4700000</v>
      </c>
      <c r="G32" s="21">
        <v>-5200000</v>
      </c>
      <c r="H32" s="21">
        <v>-4000000</v>
      </c>
      <c r="I32" s="21">
        <v>6700000</v>
      </c>
      <c r="J32" s="21">
        <v>1300000</v>
      </c>
      <c r="L32" s="21">
        <v>-10700000</v>
      </c>
      <c r="M32" s="21">
        <v>0</v>
      </c>
      <c r="N32" s="21">
        <v>-100000</v>
      </c>
      <c r="O32" s="21">
        <v>700000</v>
      </c>
      <c r="Q32" s="21">
        <v>-4700000</v>
      </c>
      <c r="S32" s="21">
        <v>1300000</v>
      </c>
      <c r="U32" s="21">
        <v>-1200000</v>
      </c>
      <c r="W32" s="21">
        <v>-10100000</v>
      </c>
    </row>
    <row r="33" spans="1:23" ht="10.7" customHeight="1" x14ac:dyDescent="0.2">
      <c r="A33" s="17" t="s">
        <v>80</v>
      </c>
      <c r="B33" s="57">
        <v>0</v>
      </c>
      <c r="C33" s="57">
        <v>0</v>
      </c>
      <c r="D33" s="57">
        <v>0</v>
      </c>
      <c r="E33" s="57">
        <v>178600000</v>
      </c>
      <c r="G33" s="57">
        <v>177600000</v>
      </c>
      <c r="H33" s="57">
        <v>223000000</v>
      </c>
      <c r="I33" s="57">
        <v>188200000</v>
      </c>
      <c r="J33" s="57">
        <v>44700000</v>
      </c>
      <c r="L33" s="57">
        <v>176500000</v>
      </c>
      <c r="M33" s="57">
        <v>189100000</v>
      </c>
      <c r="N33" s="57">
        <v>187100000</v>
      </c>
      <c r="O33" s="57">
        <v>156800000</v>
      </c>
      <c r="Q33" s="57">
        <v>178600000</v>
      </c>
      <c r="S33" s="57">
        <v>44700000</v>
      </c>
      <c r="U33" s="57">
        <v>633500000</v>
      </c>
      <c r="W33" s="57">
        <v>709500000</v>
      </c>
    </row>
    <row r="34" spans="1:23" ht="10.7" customHeight="1" x14ac:dyDescent="0.2">
      <c r="A34" s="17" t="s">
        <v>652</v>
      </c>
      <c r="B34" s="58"/>
      <c r="C34" s="58"/>
      <c r="D34" s="58"/>
      <c r="E34" s="196">
        <v>5700000</v>
      </c>
      <c r="F34" s="197"/>
      <c r="G34" s="196">
        <v>5700000</v>
      </c>
      <c r="H34" s="196">
        <v>5500000</v>
      </c>
      <c r="I34" s="196">
        <v>5500000</v>
      </c>
      <c r="J34" s="196">
        <v>5600000</v>
      </c>
      <c r="K34" s="197"/>
      <c r="L34" s="196">
        <v>5300000</v>
      </c>
      <c r="M34" s="196">
        <v>5400000</v>
      </c>
      <c r="N34" s="196">
        <v>5700000</v>
      </c>
      <c r="O34" s="196">
        <v>5700000</v>
      </c>
      <c r="P34" s="197"/>
      <c r="Q34" s="196">
        <v>5700000</v>
      </c>
      <c r="R34" s="197"/>
      <c r="S34" s="196">
        <v>5600000</v>
      </c>
      <c r="T34" s="197"/>
      <c r="U34" s="196">
        <v>22300000</v>
      </c>
      <c r="V34" s="197"/>
      <c r="W34" s="196">
        <v>22100000</v>
      </c>
    </row>
    <row r="35" spans="1:23" ht="10.7" hidden="1" customHeight="1" x14ac:dyDescent="0.2">
      <c r="A35" s="17" t="s">
        <v>140</v>
      </c>
      <c r="B35" s="56"/>
      <c r="C35" s="56"/>
      <c r="D35" s="56"/>
      <c r="E35" s="196">
        <v>0</v>
      </c>
      <c r="G35" s="196">
        <v>0</v>
      </c>
      <c r="H35" s="196">
        <v>0</v>
      </c>
      <c r="I35" s="196">
        <v>0</v>
      </c>
      <c r="J35" s="196">
        <v>0</v>
      </c>
      <c r="L35" s="196">
        <v>0</v>
      </c>
      <c r="M35" s="196">
        <v>0</v>
      </c>
      <c r="N35" s="196">
        <v>0</v>
      </c>
      <c r="O35" s="196">
        <v>0</v>
      </c>
      <c r="Q35" s="196">
        <v>0</v>
      </c>
      <c r="S35" s="196">
        <v>0</v>
      </c>
      <c r="U35" s="196">
        <v>0</v>
      </c>
      <c r="W35" s="196">
        <v>0</v>
      </c>
    </row>
    <row r="36" spans="1:23" ht="10.7" customHeight="1" thickBot="1" x14ac:dyDescent="0.25">
      <c r="A36" s="189" t="s">
        <v>82</v>
      </c>
      <c r="B36" s="24">
        <v>0</v>
      </c>
      <c r="C36" s="24">
        <v>0</v>
      </c>
      <c r="D36" s="24">
        <v>0</v>
      </c>
      <c r="E36" s="198">
        <v>172900000</v>
      </c>
      <c r="F36" s="199"/>
      <c r="G36" s="198">
        <v>171900000</v>
      </c>
      <c r="H36" s="198">
        <v>217500000</v>
      </c>
      <c r="I36" s="198">
        <v>182700000</v>
      </c>
      <c r="J36" s="198">
        <v>39100000</v>
      </c>
      <c r="K36" s="200"/>
      <c r="L36" s="198">
        <v>171200000</v>
      </c>
      <c r="M36" s="198">
        <v>183700000</v>
      </c>
      <c r="N36" s="198">
        <v>181400000</v>
      </c>
      <c r="O36" s="198">
        <v>151100000</v>
      </c>
      <c r="P36" s="200"/>
      <c r="Q36" s="201">
        <v>172900000</v>
      </c>
      <c r="R36" s="200"/>
      <c r="S36" s="201">
        <v>39100000</v>
      </c>
      <c r="T36" s="200"/>
      <c r="U36" s="198">
        <v>611200000</v>
      </c>
      <c r="V36" s="200"/>
      <c r="W36" s="198">
        <v>687400000</v>
      </c>
    </row>
    <row r="37" spans="1:23" ht="10.7" customHeight="1" thickTop="1" x14ac:dyDescent="0.2">
      <c r="B37" s="68"/>
      <c r="C37" s="68"/>
      <c r="D37" s="68"/>
      <c r="E37" s="116"/>
      <c r="G37" s="116"/>
      <c r="H37" s="116"/>
      <c r="I37" s="116"/>
      <c r="J37" s="116"/>
      <c r="L37" s="116"/>
      <c r="M37" s="116"/>
      <c r="N37" s="116"/>
      <c r="O37" s="116"/>
      <c r="Q37" s="116"/>
      <c r="S37" s="116"/>
      <c r="U37" s="116"/>
      <c r="W37" s="116"/>
    </row>
    <row r="38" spans="1:23" x14ac:dyDescent="0.2">
      <c r="A38" s="170"/>
      <c r="B38" s="170"/>
      <c r="C38" s="170"/>
      <c r="D38" s="170"/>
      <c r="E38" s="170"/>
      <c r="F38" s="170"/>
      <c r="G38" s="170"/>
      <c r="H38" s="170"/>
      <c r="I38" s="170"/>
      <c r="J38" s="170"/>
      <c r="K38" s="170"/>
      <c r="L38" s="170"/>
      <c r="M38" s="170"/>
      <c r="N38" s="170"/>
      <c r="O38" s="170"/>
      <c r="P38" s="170"/>
      <c r="Q38" s="170"/>
      <c r="R38" s="170"/>
      <c r="S38" s="170"/>
      <c r="T38" s="170"/>
      <c r="U38" s="170"/>
      <c r="V38" s="170"/>
      <c r="W38" s="170"/>
    </row>
  </sheetData>
  <mergeCells count="4">
    <mergeCell ref="A1:E1"/>
    <mergeCell ref="B3:E3"/>
    <mergeCell ref="G3:J3"/>
    <mergeCell ref="L3:O3"/>
  </mergeCells>
  <conditionalFormatting sqref="U6:U36">
    <cfRule type="cellIs" dxfId="21" priority="1" operator="notEqual">
      <formula>SUM(G6:J6)</formula>
    </cfRule>
  </conditionalFormatting>
  <conditionalFormatting sqref="W6:W36">
    <cfRule type="cellIs" dxfId="20" priority="2" operator="notEqual">
      <formula>SUM(L6:O6)</formula>
    </cfRule>
  </conditionalFormatting>
  <pageMargins left="0.75" right="0.75" top="1" bottom="1" header="0.5" footer="0.5"/>
  <pageSetup scale="7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50"/>
  <sheetViews>
    <sheetView showRuler="0" topLeftCell="A10" zoomScale="120" zoomScaleNormal="120" workbookViewId="0">
      <selection activeCell="W43" sqref="W43"/>
    </sheetView>
  </sheetViews>
  <sheetFormatPr baseColWidth="10" defaultColWidth="13.140625" defaultRowHeight="12.75" x14ac:dyDescent="0.2"/>
  <cols>
    <col min="1" max="1" width="35.85546875" customWidth="1"/>
    <col min="2" max="4" width="7.5703125" hidden="1" customWidth="1"/>
    <col min="5" max="5" width="7.5703125" customWidth="1"/>
    <col min="6" max="6" width="0.28515625" customWidth="1"/>
    <col min="7" max="10" width="7.5703125" customWidth="1"/>
    <col min="11" max="11" width="0.28515625" customWidth="1"/>
    <col min="12" max="15" width="7.5703125" customWidth="1"/>
    <col min="16" max="16" width="0.28515625" customWidth="1"/>
    <col min="17" max="17" width="7.5703125" hidden="1" customWidth="1"/>
    <col min="18" max="18" width="0.28515625" hidden="1" customWidth="1"/>
    <col min="19" max="19" width="7.5703125" hidden="1" customWidth="1"/>
    <col min="20" max="20" width="0.28515625" hidden="1" customWidth="1"/>
    <col min="21" max="21" width="7.5703125" customWidth="1"/>
    <col min="22" max="22" width="0.28515625" customWidth="1"/>
    <col min="23" max="23" width="7.5703125" customWidth="1"/>
  </cols>
  <sheetData>
    <row r="1" spans="1:23" ht="10.7" customHeight="1" x14ac:dyDescent="0.2">
      <c r="A1" s="305" t="s">
        <v>537</v>
      </c>
      <c r="B1" s="271"/>
      <c r="C1" s="271"/>
      <c r="D1" s="271"/>
      <c r="E1" s="271"/>
    </row>
    <row r="2" spans="1:23" ht="10.7" customHeight="1" x14ac:dyDescent="0.2">
      <c r="A2" s="12" t="s">
        <v>538</v>
      </c>
      <c r="B2" s="42"/>
      <c r="C2" s="42"/>
      <c r="D2" s="42"/>
      <c r="E2" s="42"/>
      <c r="F2" s="42"/>
      <c r="G2" s="42"/>
      <c r="H2" s="174"/>
      <c r="I2" s="42"/>
      <c r="J2" s="42"/>
      <c r="K2" s="42"/>
      <c r="L2" s="42"/>
      <c r="M2" s="42"/>
      <c r="N2" s="42"/>
      <c r="O2" s="42"/>
      <c r="P2" s="42"/>
      <c r="Q2" s="42"/>
      <c r="R2" s="42"/>
      <c r="S2" s="42"/>
      <c r="T2" s="42"/>
      <c r="U2" s="42"/>
      <c r="V2" s="42"/>
      <c r="W2" s="42"/>
    </row>
    <row r="3" spans="1:23" ht="10.7" customHeight="1" x14ac:dyDescent="0.2">
      <c r="B3" s="280">
        <v>2021</v>
      </c>
      <c r="C3" s="271"/>
      <c r="D3" s="271"/>
      <c r="E3" s="271"/>
      <c r="F3" s="95"/>
      <c r="G3" s="280">
        <v>2020</v>
      </c>
      <c r="H3" s="271"/>
      <c r="I3" s="271"/>
      <c r="J3" s="271"/>
      <c r="K3" s="95"/>
      <c r="L3" s="280">
        <v>2019</v>
      </c>
      <c r="M3" s="271"/>
      <c r="N3" s="271"/>
      <c r="O3" s="271"/>
      <c r="P3" s="95"/>
      <c r="Q3" s="54">
        <v>2021</v>
      </c>
      <c r="R3" s="95"/>
      <c r="S3" s="54">
        <v>2020</v>
      </c>
      <c r="T3" s="95"/>
      <c r="U3" s="54">
        <v>2020</v>
      </c>
      <c r="V3" s="95"/>
      <c r="W3" s="54">
        <v>2019</v>
      </c>
    </row>
    <row r="4" spans="1:23" ht="10.7" customHeight="1" x14ac:dyDescent="0.2">
      <c r="A4" s="13" t="s">
        <v>75</v>
      </c>
      <c r="B4" s="55" t="str">
        <f>Profitability!$B$3</f>
        <v>Q4</v>
      </c>
      <c r="C4" s="55" t="str">
        <f>Profitability!$C$3</f>
        <v>Q3</v>
      </c>
      <c r="D4" s="55" t="str">
        <f>Profitability!$D$3</f>
        <v>Q2</v>
      </c>
      <c r="E4" s="55" t="str">
        <f>Profitability!$E$3</f>
        <v>Q1</v>
      </c>
      <c r="G4" s="55" t="s">
        <v>132</v>
      </c>
      <c r="H4" s="55" t="s">
        <v>133</v>
      </c>
      <c r="I4" s="55" t="s">
        <v>134</v>
      </c>
      <c r="J4" s="55" t="s">
        <v>135</v>
      </c>
      <c r="L4" s="55" t="s">
        <v>132</v>
      </c>
      <c r="M4" s="55" t="s">
        <v>133</v>
      </c>
      <c r="N4" s="55" t="s">
        <v>134</v>
      </c>
      <c r="O4" s="55" t="s">
        <v>135</v>
      </c>
      <c r="Q4" s="55" t="s">
        <v>136</v>
      </c>
      <c r="S4" s="55" t="s">
        <v>136</v>
      </c>
      <c r="U4" s="55" t="s">
        <v>137</v>
      </c>
      <c r="W4" s="55" t="s">
        <v>137</v>
      </c>
    </row>
    <row r="5" spans="1:23" ht="10.7" customHeight="1" x14ac:dyDescent="0.2">
      <c r="A5" s="16" t="s">
        <v>539</v>
      </c>
      <c r="B5" s="43"/>
      <c r="C5" s="43"/>
      <c r="D5" s="43"/>
      <c r="E5" s="43"/>
      <c r="F5" s="43"/>
      <c r="G5" s="43"/>
      <c r="H5" s="43"/>
      <c r="I5" s="43"/>
      <c r="J5" s="43"/>
      <c r="K5" s="43"/>
      <c r="L5" s="43"/>
      <c r="M5" s="43"/>
      <c r="N5" s="43"/>
      <c r="O5" s="43"/>
      <c r="P5" s="43"/>
      <c r="Q5" s="43"/>
      <c r="R5" s="43"/>
      <c r="S5" s="43"/>
      <c r="T5" s="43"/>
      <c r="U5" s="43"/>
      <c r="V5" s="43"/>
      <c r="W5" s="43"/>
    </row>
    <row r="6" spans="1:23" ht="10.7" customHeight="1" x14ac:dyDescent="0.2">
      <c r="A6" s="17" t="s">
        <v>138</v>
      </c>
      <c r="B6" s="18">
        <v>0</v>
      </c>
      <c r="C6" s="18">
        <v>0</v>
      </c>
      <c r="D6" s="18">
        <v>0</v>
      </c>
      <c r="E6" s="18">
        <v>173900000</v>
      </c>
      <c r="G6" s="18">
        <v>172400000</v>
      </c>
      <c r="H6" s="18">
        <v>219000000</v>
      </c>
      <c r="I6" s="18">
        <v>194900000</v>
      </c>
      <c r="J6" s="18">
        <v>46000000</v>
      </c>
      <c r="L6" s="18">
        <v>165800000</v>
      </c>
      <c r="M6" s="18">
        <v>189100000</v>
      </c>
      <c r="N6" s="18">
        <v>187000000</v>
      </c>
      <c r="O6" s="18">
        <v>157500000</v>
      </c>
      <c r="Q6" s="18">
        <v>173900000</v>
      </c>
      <c r="S6" s="18">
        <v>46000000</v>
      </c>
      <c r="U6" s="18">
        <v>632300000</v>
      </c>
      <c r="W6" s="18">
        <v>699400000</v>
      </c>
    </row>
    <row r="7" spans="1:23" ht="10.7" customHeight="1" x14ac:dyDescent="0.2">
      <c r="A7" s="309" t="s">
        <v>540</v>
      </c>
      <c r="B7" s="309"/>
      <c r="C7" s="309"/>
      <c r="D7" s="309"/>
      <c r="E7" s="309"/>
    </row>
    <row r="8" spans="1:23" ht="19.149999999999999" customHeight="1" x14ac:dyDescent="0.2">
      <c r="A8" s="171" t="s">
        <v>541</v>
      </c>
    </row>
    <row r="9" spans="1:23" ht="10.7" customHeight="1" x14ac:dyDescent="0.2">
      <c r="A9" s="202" t="s">
        <v>302</v>
      </c>
    </row>
    <row r="10" spans="1:23" ht="10.7" customHeight="1" x14ac:dyDescent="0.2">
      <c r="A10" s="182" t="s">
        <v>542</v>
      </c>
    </row>
    <row r="11" spans="1:23" ht="10.7" customHeight="1" x14ac:dyDescent="0.2">
      <c r="A11" s="150" t="s">
        <v>124</v>
      </c>
      <c r="B11" s="58"/>
      <c r="C11" s="58"/>
      <c r="D11" s="58"/>
      <c r="E11" s="18">
        <v>-70900000</v>
      </c>
      <c r="G11" s="18">
        <v>10900000</v>
      </c>
      <c r="H11" s="18">
        <v>16800000</v>
      </c>
      <c r="I11" s="18">
        <v>105300000</v>
      </c>
      <c r="J11" s="18">
        <v>-45900000</v>
      </c>
      <c r="L11" s="18">
        <v>-11200000</v>
      </c>
      <c r="M11" s="18">
        <v>-800000</v>
      </c>
      <c r="N11" s="18">
        <v>28700000</v>
      </c>
      <c r="O11" s="18">
        <v>65500000</v>
      </c>
      <c r="Q11" s="18">
        <v>-70900000</v>
      </c>
      <c r="S11" s="18">
        <v>-45900000</v>
      </c>
      <c r="U11" s="18">
        <v>87100000</v>
      </c>
      <c r="W11" s="18">
        <v>82200000</v>
      </c>
    </row>
    <row r="12" spans="1:23" ht="10.7" customHeight="1" x14ac:dyDescent="0.2">
      <c r="A12" s="150" t="s">
        <v>306</v>
      </c>
      <c r="B12" s="58"/>
      <c r="C12" s="58"/>
      <c r="D12" s="58"/>
      <c r="E12" s="18">
        <v>9800000</v>
      </c>
      <c r="G12" s="18">
        <v>15300000</v>
      </c>
      <c r="H12" s="18">
        <v>29200000</v>
      </c>
      <c r="I12" s="18">
        <v>39900000</v>
      </c>
      <c r="J12" s="18">
        <v>-72000000</v>
      </c>
      <c r="L12" s="18">
        <v>5200000</v>
      </c>
      <c r="M12" s="18">
        <v>-300000</v>
      </c>
      <c r="N12" s="18">
        <v>-8600000</v>
      </c>
      <c r="O12" s="18">
        <v>4600000</v>
      </c>
      <c r="Q12" s="18">
        <v>9800000</v>
      </c>
      <c r="S12" s="18">
        <v>-72000000</v>
      </c>
      <c r="U12" s="18">
        <v>12400000</v>
      </c>
      <c r="W12" s="18">
        <v>900000</v>
      </c>
    </row>
    <row r="13" spans="1:23" ht="10.7" customHeight="1" x14ac:dyDescent="0.2">
      <c r="A13" s="150" t="s">
        <v>543</v>
      </c>
      <c r="B13" s="58"/>
      <c r="C13" s="58"/>
      <c r="D13" s="58"/>
      <c r="E13" s="18">
        <v>-2800000</v>
      </c>
      <c r="G13" s="18">
        <v>0</v>
      </c>
      <c r="H13" s="18">
        <v>0</v>
      </c>
      <c r="I13" s="18">
        <v>0</v>
      </c>
      <c r="J13" s="18">
        <v>0</v>
      </c>
      <c r="L13" s="18">
        <v>0</v>
      </c>
      <c r="M13" s="18">
        <v>0</v>
      </c>
      <c r="N13" s="18">
        <v>0</v>
      </c>
      <c r="O13" s="18">
        <v>0</v>
      </c>
      <c r="Q13" s="18">
        <v>-2800000</v>
      </c>
      <c r="S13" s="18">
        <v>0</v>
      </c>
      <c r="U13" s="18">
        <v>0</v>
      </c>
      <c r="W13" s="18">
        <v>0</v>
      </c>
    </row>
    <row r="14" spans="1:23" ht="9.9499999999999993" customHeight="1" x14ac:dyDescent="0.2">
      <c r="A14" s="307" t="s">
        <v>544</v>
      </c>
      <c r="B14" s="308"/>
      <c r="C14" s="308"/>
    </row>
    <row r="15" spans="1:23" ht="10.7" customHeight="1" x14ac:dyDescent="0.2">
      <c r="A15" s="150" t="s">
        <v>124</v>
      </c>
      <c r="B15" s="58"/>
      <c r="C15" s="58"/>
      <c r="D15" s="58"/>
      <c r="E15" s="18">
        <v>-6200000</v>
      </c>
      <c r="G15" s="18">
        <v>-8800000</v>
      </c>
      <c r="H15" s="18">
        <v>-2000000</v>
      </c>
      <c r="I15" s="18">
        <v>-6300000</v>
      </c>
      <c r="J15" s="18">
        <v>-6900000</v>
      </c>
      <c r="L15" s="18">
        <v>-2200000</v>
      </c>
      <c r="M15" s="18">
        <v>-3800000</v>
      </c>
      <c r="N15" s="18">
        <v>-6900000</v>
      </c>
      <c r="O15" s="18">
        <v>-2500000</v>
      </c>
      <c r="Q15" s="18">
        <v>-6200000</v>
      </c>
      <c r="S15" s="18">
        <v>-6900000</v>
      </c>
      <c r="U15" s="18">
        <v>-24000000</v>
      </c>
      <c r="W15" s="18">
        <v>-15400000</v>
      </c>
    </row>
    <row r="16" spans="1:23" ht="10.7" customHeight="1" x14ac:dyDescent="0.2">
      <c r="A16" s="150" t="s">
        <v>306</v>
      </c>
      <c r="B16" s="58"/>
      <c r="C16" s="58"/>
      <c r="D16" s="58"/>
      <c r="E16" s="18">
        <v>100000</v>
      </c>
      <c r="G16" s="18">
        <v>2700000</v>
      </c>
      <c r="H16" s="18">
        <v>-200000</v>
      </c>
      <c r="I16" s="18">
        <v>400000</v>
      </c>
      <c r="J16" s="18">
        <v>-1000000</v>
      </c>
      <c r="L16" s="18">
        <v>800000</v>
      </c>
      <c r="M16" s="18">
        <v>100000</v>
      </c>
      <c r="N16" s="18">
        <v>-100000</v>
      </c>
      <c r="O16" s="18">
        <v>400000</v>
      </c>
      <c r="Q16" s="18">
        <v>100000</v>
      </c>
      <c r="S16" s="18">
        <v>-1000000</v>
      </c>
      <c r="U16" s="18">
        <v>1900000</v>
      </c>
      <c r="W16" s="18">
        <v>1200000</v>
      </c>
    </row>
    <row r="17" spans="1:23" ht="10.7" customHeight="1" x14ac:dyDescent="0.2">
      <c r="A17" s="150" t="s">
        <v>543</v>
      </c>
      <c r="B17" s="56"/>
      <c r="C17" s="56"/>
      <c r="D17" s="56"/>
      <c r="E17" s="21">
        <v>-400000</v>
      </c>
      <c r="G17" s="21">
        <v>0</v>
      </c>
      <c r="H17" s="21">
        <v>0</v>
      </c>
      <c r="I17" s="21">
        <v>0</v>
      </c>
      <c r="J17" s="21">
        <v>0</v>
      </c>
      <c r="L17" s="21">
        <v>0</v>
      </c>
      <c r="M17" s="21">
        <v>0</v>
      </c>
      <c r="N17" s="21">
        <v>0</v>
      </c>
      <c r="O17" s="21">
        <v>0</v>
      </c>
      <c r="Q17" s="21">
        <v>-400000</v>
      </c>
      <c r="S17" s="21">
        <v>0</v>
      </c>
      <c r="U17" s="21">
        <v>0</v>
      </c>
      <c r="W17" s="21">
        <v>0</v>
      </c>
    </row>
    <row r="18" spans="1:23" ht="19.149999999999999" customHeight="1" x14ac:dyDescent="0.2">
      <c r="A18" s="182" t="s">
        <v>545</v>
      </c>
      <c r="B18" s="57">
        <v>0</v>
      </c>
      <c r="C18" s="57">
        <v>0</v>
      </c>
      <c r="D18" s="57">
        <v>0</v>
      </c>
      <c r="E18" s="57">
        <v>-70400000</v>
      </c>
      <c r="F18" s="124"/>
      <c r="G18" s="57">
        <v>20100000</v>
      </c>
      <c r="H18" s="57">
        <v>43800000</v>
      </c>
      <c r="I18" s="57">
        <v>139300000</v>
      </c>
      <c r="J18" s="57">
        <v>-125800000</v>
      </c>
      <c r="K18" s="124"/>
      <c r="L18" s="57">
        <v>-7400000</v>
      </c>
      <c r="M18" s="57">
        <v>-4800000</v>
      </c>
      <c r="N18" s="57">
        <v>13100000</v>
      </c>
      <c r="O18" s="57">
        <v>68000000</v>
      </c>
      <c r="P18" s="124"/>
      <c r="Q18" s="57">
        <v>-70400000</v>
      </c>
      <c r="R18" s="124"/>
      <c r="S18" s="57">
        <v>-125800000</v>
      </c>
      <c r="T18" s="124"/>
      <c r="U18" s="57">
        <v>77400000</v>
      </c>
      <c r="V18" s="124"/>
      <c r="W18" s="57">
        <v>68900000</v>
      </c>
    </row>
    <row r="19" spans="1:23" ht="10.7" customHeight="1" x14ac:dyDescent="0.2"/>
    <row r="20" spans="1:23" ht="10.7" customHeight="1" x14ac:dyDescent="0.2">
      <c r="A20" s="202" t="s">
        <v>546</v>
      </c>
      <c r="B20" s="58"/>
      <c r="C20" s="58"/>
      <c r="D20" s="58"/>
      <c r="E20" s="18">
        <v>0</v>
      </c>
      <c r="G20" s="18">
        <v>300000</v>
      </c>
      <c r="H20" s="18">
        <v>-10200000</v>
      </c>
      <c r="I20" s="18">
        <v>-48600000</v>
      </c>
      <c r="J20" s="18">
        <v>79500000</v>
      </c>
      <c r="L20" s="18">
        <v>-20700000</v>
      </c>
      <c r="M20" s="18">
        <v>-400000</v>
      </c>
      <c r="N20" s="18">
        <v>-1000000</v>
      </c>
      <c r="O20" s="18">
        <v>-800000</v>
      </c>
      <c r="Q20" s="18">
        <v>0</v>
      </c>
      <c r="S20" s="18">
        <v>79500000</v>
      </c>
      <c r="U20" s="18">
        <v>21000000</v>
      </c>
      <c r="W20" s="18">
        <v>-22900000</v>
      </c>
    </row>
    <row r="21" spans="1:23" ht="6.6" customHeight="1" x14ac:dyDescent="0.2"/>
    <row r="22" spans="1:23" ht="10.7" customHeight="1" x14ac:dyDescent="0.2">
      <c r="A22" s="202" t="s">
        <v>547</v>
      </c>
    </row>
    <row r="23" spans="1:23" ht="19.149999999999999" customHeight="1" x14ac:dyDescent="0.2">
      <c r="A23" s="182" t="s">
        <v>548</v>
      </c>
      <c r="B23" s="58"/>
      <c r="C23" s="58"/>
      <c r="D23" s="58"/>
      <c r="E23" s="18">
        <v>-30800000</v>
      </c>
      <c r="G23" s="18">
        <v>-103600000</v>
      </c>
      <c r="H23" s="18">
        <v>-72400000</v>
      </c>
      <c r="I23" s="18">
        <v>-55900000</v>
      </c>
      <c r="J23" s="18">
        <v>128400000</v>
      </c>
      <c r="L23" s="18">
        <v>-27100000</v>
      </c>
      <c r="M23" s="18">
        <v>16100000</v>
      </c>
      <c r="N23" s="18">
        <v>-26100000</v>
      </c>
      <c r="O23" s="18">
        <v>-24700000</v>
      </c>
      <c r="Q23" s="18">
        <v>-30800000</v>
      </c>
      <c r="S23" s="18">
        <v>128400000</v>
      </c>
      <c r="U23" s="18">
        <v>-103500000</v>
      </c>
      <c r="W23" s="18">
        <v>-61800000</v>
      </c>
    </row>
    <row r="24" spans="1:23" ht="10.7" customHeight="1" x14ac:dyDescent="0.2">
      <c r="A24" s="182" t="s">
        <v>549</v>
      </c>
      <c r="B24" s="58"/>
      <c r="C24" s="58"/>
      <c r="D24" s="58"/>
      <c r="E24" s="18">
        <v>17200000</v>
      </c>
      <c r="G24" s="18">
        <v>60000000</v>
      </c>
      <c r="H24" s="18">
        <v>23000000</v>
      </c>
      <c r="I24" s="18">
        <v>59200000</v>
      </c>
      <c r="J24" s="18">
        <v>-110200000</v>
      </c>
      <c r="L24" s="18">
        <v>21300000</v>
      </c>
      <c r="M24" s="18">
        <v>-13100000</v>
      </c>
      <c r="N24" s="18">
        <v>20900000</v>
      </c>
      <c r="O24" s="18">
        <v>19800000</v>
      </c>
      <c r="Q24" s="18">
        <v>17200000</v>
      </c>
      <c r="S24" s="18">
        <v>-110200000</v>
      </c>
      <c r="U24" s="18">
        <v>32000000</v>
      </c>
      <c r="W24" s="18">
        <v>48900000</v>
      </c>
    </row>
    <row r="25" spans="1:23" ht="10.7" customHeight="1" x14ac:dyDescent="0.2"/>
    <row r="26" spans="1:23" ht="19.149999999999999" customHeight="1" x14ac:dyDescent="0.2">
      <c r="A26" s="171" t="s">
        <v>550</v>
      </c>
    </row>
    <row r="27" spans="1:23" ht="10.7" customHeight="1" x14ac:dyDescent="0.2">
      <c r="A27" s="182" t="s">
        <v>551</v>
      </c>
      <c r="B27" s="56"/>
      <c r="C27" s="56"/>
      <c r="D27" s="56"/>
      <c r="E27" s="21">
        <v>114000000</v>
      </c>
      <c r="G27" s="21">
        <v>17100000</v>
      </c>
      <c r="H27" s="21">
        <v>-14500000</v>
      </c>
      <c r="I27" s="21">
        <v>-125500000</v>
      </c>
      <c r="J27" s="21">
        <v>68900000</v>
      </c>
      <c r="L27" s="21">
        <v>48500000</v>
      </c>
      <c r="M27" s="21">
        <v>-12700000</v>
      </c>
      <c r="N27" s="21">
        <v>-35200000</v>
      </c>
      <c r="O27" s="21">
        <v>-21800000</v>
      </c>
      <c r="Q27" s="21">
        <v>114000000</v>
      </c>
      <c r="S27" s="21">
        <v>68900000</v>
      </c>
      <c r="U27" s="21">
        <v>-54000000</v>
      </c>
      <c r="W27" s="21">
        <v>-21200000</v>
      </c>
    </row>
    <row r="28" spans="1:23" ht="10.7" customHeight="1" x14ac:dyDescent="0.2">
      <c r="A28" s="182" t="s">
        <v>552</v>
      </c>
      <c r="B28" s="99">
        <v>0</v>
      </c>
      <c r="C28" s="99">
        <v>0</v>
      </c>
      <c r="D28" s="99">
        <v>0</v>
      </c>
      <c r="E28" s="99">
        <v>30000000</v>
      </c>
      <c r="F28" s="134"/>
      <c r="G28" s="99">
        <v>-6100000</v>
      </c>
      <c r="H28" s="99">
        <v>-30300000</v>
      </c>
      <c r="I28" s="99">
        <v>-31500000</v>
      </c>
      <c r="J28" s="99">
        <v>40800000</v>
      </c>
      <c r="K28" s="134"/>
      <c r="L28" s="99">
        <v>14600000</v>
      </c>
      <c r="M28" s="203">
        <v>-14900000</v>
      </c>
      <c r="N28" s="203">
        <v>-28300000</v>
      </c>
      <c r="O28" s="203">
        <v>40500000</v>
      </c>
      <c r="P28" s="124"/>
      <c r="Q28" s="99">
        <v>30000000</v>
      </c>
      <c r="S28" s="99">
        <v>40800000</v>
      </c>
      <c r="U28" s="99">
        <v>-27100000</v>
      </c>
      <c r="W28" s="99">
        <v>11900000</v>
      </c>
    </row>
    <row r="29" spans="1:23" ht="10.7" customHeight="1" x14ac:dyDescent="0.2">
      <c r="A29" s="125" t="s">
        <v>553</v>
      </c>
      <c r="B29" s="24">
        <v>0</v>
      </c>
      <c r="C29" s="24">
        <v>0</v>
      </c>
      <c r="D29" s="24">
        <v>0</v>
      </c>
      <c r="E29" s="24">
        <v>203900000</v>
      </c>
      <c r="F29" s="124"/>
      <c r="G29" s="24">
        <v>166300000</v>
      </c>
      <c r="H29" s="24">
        <v>188700000</v>
      </c>
      <c r="I29" s="24">
        <v>163400000</v>
      </c>
      <c r="J29" s="24">
        <v>86800000</v>
      </c>
      <c r="K29" s="124"/>
      <c r="L29" s="24">
        <v>180400000</v>
      </c>
      <c r="M29" s="172">
        <v>174200000</v>
      </c>
      <c r="N29" s="172">
        <v>158700000</v>
      </c>
      <c r="O29" s="172">
        <v>198000000</v>
      </c>
      <c r="Q29" s="24">
        <v>203900000</v>
      </c>
      <c r="S29" s="24">
        <v>86800000</v>
      </c>
      <c r="U29" s="24">
        <v>605200000</v>
      </c>
      <c r="W29" s="24">
        <v>711300000</v>
      </c>
    </row>
    <row r="30" spans="1:23" ht="10.7" customHeight="1" x14ac:dyDescent="0.2">
      <c r="B30" s="68"/>
      <c r="C30" s="68"/>
      <c r="D30" s="68"/>
      <c r="E30" s="68"/>
      <c r="G30" s="68"/>
      <c r="H30" s="68"/>
      <c r="I30" s="68"/>
      <c r="J30" s="68"/>
      <c r="L30" s="68"/>
      <c r="M30" s="68"/>
      <c r="N30" s="68"/>
      <c r="O30" s="68"/>
      <c r="Q30" s="68"/>
      <c r="S30" s="68"/>
      <c r="U30" s="68"/>
      <c r="W30" s="68"/>
    </row>
    <row r="31" spans="1:23" ht="10.7" customHeight="1" x14ac:dyDescent="0.2">
      <c r="A31" s="16" t="s">
        <v>554</v>
      </c>
      <c r="B31" s="57">
        <v>0</v>
      </c>
      <c r="C31" s="57">
        <v>0</v>
      </c>
      <c r="D31" s="57">
        <v>0</v>
      </c>
      <c r="E31" s="57">
        <v>208600000</v>
      </c>
      <c r="F31" s="43"/>
      <c r="G31" s="57">
        <v>171500000</v>
      </c>
      <c r="H31" s="57">
        <v>192700000</v>
      </c>
      <c r="I31" s="57">
        <v>156700000</v>
      </c>
      <c r="J31" s="57">
        <v>85500000</v>
      </c>
      <c r="K31" s="43"/>
      <c r="L31" s="57">
        <v>191100000</v>
      </c>
      <c r="M31" s="57">
        <v>174200000</v>
      </c>
      <c r="N31" s="57">
        <v>158800000</v>
      </c>
      <c r="O31" s="57">
        <v>197300000</v>
      </c>
      <c r="P31" s="43"/>
      <c r="Q31" s="57">
        <v>208600000</v>
      </c>
      <c r="R31" s="43"/>
      <c r="S31" s="57">
        <v>85500000</v>
      </c>
      <c r="T31" s="43"/>
      <c r="U31" s="57">
        <v>606400000</v>
      </c>
      <c r="V31" s="43"/>
      <c r="W31" s="57">
        <v>721400000</v>
      </c>
    </row>
    <row r="32" spans="1:23" ht="19.149999999999999" customHeight="1" x14ac:dyDescent="0.2">
      <c r="A32" s="173" t="s">
        <v>555</v>
      </c>
      <c r="B32" s="56"/>
      <c r="C32" s="56"/>
      <c r="D32" s="56"/>
      <c r="E32" s="21">
        <v>-4700000</v>
      </c>
      <c r="G32" s="21">
        <v>-5200000</v>
      </c>
      <c r="H32" s="21">
        <v>-4000000</v>
      </c>
      <c r="I32" s="21">
        <v>6700000</v>
      </c>
      <c r="J32" s="21">
        <v>1300000</v>
      </c>
      <c r="L32" s="21">
        <v>-10700000</v>
      </c>
      <c r="M32" s="21">
        <v>0</v>
      </c>
      <c r="N32" s="21">
        <v>-100000</v>
      </c>
      <c r="O32" s="21">
        <v>700000</v>
      </c>
      <c r="Q32" s="21">
        <v>-4700000</v>
      </c>
      <c r="S32" s="21">
        <v>1300000</v>
      </c>
      <c r="U32" s="21">
        <v>-1200000</v>
      </c>
      <c r="W32" s="21">
        <v>-10100000</v>
      </c>
    </row>
    <row r="33" spans="1:23" ht="5.85" customHeight="1" x14ac:dyDescent="0.2">
      <c r="A33" s="43"/>
      <c r="B33" s="43"/>
      <c r="C33" s="43"/>
      <c r="D33" s="43"/>
      <c r="E33" s="43"/>
      <c r="F33" s="43"/>
      <c r="G33" s="43"/>
      <c r="H33" s="43"/>
      <c r="I33" s="43"/>
      <c r="J33" s="43"/>
      <c r="K33" s="43"/>
      <c r="L33" s="43"/>
      <c r="M33" s="43"/>
      <c r="N33" s="43"/>
      <c r="O33" s="43"/>
      <c r="P33" s="43"/>
      <c r="Q33" s="43"/>
      <c r="R33" s="43"/>
      <c r="S33" s="43"/>
      <c r="T33" s="43"/>
      <c r="U33" s="43"/>
      <c r="V33" s="43"/>
      <c r="W33" s="43"/>
    </row>
    <row r="34" spans="1:23" ht="10.7" customHeight="1" x14ac:dyDescent="0.2">
      <c r="A34" s="288" t="s">
        <v>556</v>
      </c>
      <c r="B34" s="288"/>
      <c r="C34" s="288"/>
      <c r="D34" s="288"/>
      <c r="E34" s="288"/>
      <c r="F34" s="42"/>
      <c r="G34" s="42"/>
      <c r="H34" s="42"/>
      <c r="I34" s="42"/>
      <c r="J34" s="42"/>
      <c r="K34" s="42"/>
      <c r="L34" s="42"/>
      <c r="M34" s="42"/>
      <c r="N34" s="42"/>
      <c r="O34" s="42"/>
      <c r="P34" s="42"/>
      <c r="Q34" s="42"/>
      <c r="R34" s="42"/>
      <c r="S34" s="42"/>
      <c r="T34" s="42"/>
      <c r="U34" s="42"/>
      <c r="V34" s="42"/>
      <c r="W34" s="42"/>
    </row>
    <row r="35" spans="1:23" ht="10.7" customHeight="1" x14ac:dyDescent="0.2">
      <c r="B35" s="280">
        <f>Profitability!$B$2</f>
        <v>2021</v>
      </c>
      <c r="C35" s="271"/>
      <c r="D35" s="271"/>
      <c r="E35" s="271"/>
      <c r="G35" s="280">
        <v>2020</v>
      </c>
      <c r="H35" s="271"/>
      <c r="I35" s="271"/>
      <c r="J35" s="271"/>
      <c r="L35" s="280">
        <v>2019</v>
      </c>
      <c r="M35" s="271"/>
      <c r="N35" s="271"/>
      <c r="O35" s="271"/>
      <c r="Q35" s="54">
        <v>2021</v>
      </c>
      <c r="S35" s="54">
        <v>2020</v>
      </c>
      <c r="U35" s="54">
        <v>2020</v>
      </c>
      <c r="W35" s="54">
        <v>2019</v>
      </c>
    </row>
    <row r="36" spans="1:23" ht="10.7" customHeight="1" x14ac:dyDescent="0.2">
      <c r="A36" s="13" t="s">
        <v>75</v>
      </c>
      <c r="B36" s="55" t="str">
        <f>Profitability!$B$3</f>
        <v>Q4</v>
      </c>
      <c r="C36" s="55" t="str">
        <f>Profitability!$C$3</f>
        <v>Q3</v>
      </c>
      <c r="D36" s="55" t="str">
        <f>Profitability!$D$3</f>
        <v>Q2</v>
      </c>
      <c r="E36" s="55" t="str">
        <f>Profitability!$E$3</f>
        <v>Q1</v>
      </c>
      <c r="G36" s="55" t="s">
        <v>132</v>
      </c>
      <c r="H36" s="55" t="s">
        <v>133</v>
      </c>
      <c r="I36" s="55" t="s">
        <v>134</v>
      </c>
      <c r="J36" s="55" t="s">
        <v>135</v>
      </c>
      <c r="K36" s="186"/>
      <c r="L36" s="55" t="s">
        <v>132</v>
      </c>
      <c r="M36" s="55" t="s">
        <v>133</v>
      </c>
      <c r="N36" s="55" t="s">
        <v>134</v>
      </c>
      <c r="O36" s="55" t="s">
        <v>135</v>
      </c>
      <c r="P36" s="186"/>
      <c r="Q36" s="55" t="s">
        <v>136</v>
      </c>
      <c r="R36" s="186"/>
      <c r="S36" s="55" t="s">
        <v>136</v>
      </c>
      <c r="T36" s="186"/>
      <c r="U36" s="55" t="s">
        <v>137</v>
      </c>
      <c r="V36" s="186"/>
      <c r="W36" s="55" t="s">
        <v>137</v>
      </c>
    </row>
    <row r="37" spans="1:23" ht="10.7" customHeight="1" x14ac:dyDescent="0.2">
      <c r="A37" s="16" t="s">
        <v>557</v>
      </c>
      <c r="B37" s="43"/>
      <c r="C37" s="43"/>
      <c r="D37" s="43"/>
      <c r="E37" s="43"/>
      <c r="F37" s="43"/>
      <c r="G37" s="43"/>
      <c r="H37" s="43"/>
      <c r="I37" s="43"/>
      <c r="J37" s="43"/>
      <c r="K37" s="43"/>
      <c r="L37" s="43"/>
      <c r="M37" s="43"/>
      <c r="N37" s="43"/>
      <c r="O37" s="43"/>
      <c r="P37" s="43"/>
      <c r="Q37" s="43"/>
      <c r="R37" s="43"/>
      <c r="S37" s="43"/>
      <c r="T37" s="43"/>
      <c r="U37" s="43"/>
      <c r="V37" s="43"/>
      <c r="W37" s="43"/>
    </row>
    <row r="38" spans="1:23" ht="10.7" customHeight="1" x14ac:dyDescent="0.2">
      <c r="A38" s="28" t="s">
        <v>558</v>
      </c>
      <c r="B38" s="18">
        <v>-1500000</v>
      </c>
      <c r="C38" s="18">
        <v>-1500000</v>
      </c>
      <c r="D38" s="18">
        <v>-1500000</v>
      </c>
      <c r="E38" s="18">
        <v>82500000</v>
      </c>
      <c r="G38" s="18">
        <v>105700000</v>
      </c>
      <c r="H38" s="18">
        <v>121500000</v>
      </c>
      <c r="I38" s="18">
        <v>27500000</v>
      </c>
      <c r="J38" s="18">
        <v>55600000</v>
      </c>
      <c r="L38" s="18">
        <v>89500000</v>
      </c>
      <c r="M38" s="18">
        <v>91700000</v>
      </c>
      <c r="N38" s="18">
        <v>84800000</v>
      </c>
      <c r="O38" s="18">
        <v>22500000</v>
      </c>
      <c r="Q38" s="18">
        <v>82500000</v>
      </c>
      <c r="S38" s="18">
        <v>55600000</v>
      </c>
      <c r="U38" s="18">
        <v>55600000</v>
      </c>
      <c r="W38" s="18">
        <v>22500000</v>
      </c>
    </row>
    <row r="39" spans="1:23" ht="10.7" customHeight="1" x14ac:dyDescent="0.2">
      <c r="A39" s="28" t="s">
        <v>559</v>
      </c>
      <c r="B39" s="18">
        <v>0</v>
      </c>
      <c r="C39" s="18">
        <v>0</v>
      </c>
      <c r="D39" s="18">
        <v>0</v>
      </c>
      <c r="E39" s="18">
        <v>-114000000</v>
      </c>
      <c r="G39" s="18">
        <v>-17100000</v>
      </c>
      <c r="H39" s="18">
        <v>14500000</v>
      </c>
      <c r="I39" s="18">
        <v>125500000</v>
      </c>
      <c r="J39" s="18">
        <v>-68900000</v>
      </c>
      <c r="L39" s="18">
        <v>-48500000</v>
      </c>
      <c r="M39" s="18">
        <v>12700000</v>
      </c>
      <c r="N39" s="18">
        <v>35200000</v>
      </c>
      <c r="O39" s="18">
        <v>21800000</v>
      </c>
      <c r="Q39" s="18">
        <v>-114000000</v>
      </c>
      <c r="S39" s="18">
        <v>-68900000</v>
      </c>
      <c r="U39" s="18">
        <v>54000000</v>
      </c>
      <c r="W39" s="18">
        <v>21200000</v>
      </c>
    </row>
    <row r="40" spans="1:23" ht="10.7" customHeight="1" x14ac:dyDescent="0.2">
      <c r="A40" s="28" t="s">
        <v>560</v>
      </c>
      <c r="B40" s="21">
        <v>0</v>
      </c>
      <c r="C40" s="21">
        <v>0</v>
      </c>
      <c r="D40" s="21">
        <v>0</v>
      </c>
      <c r="E40" s="21">
        <v>30000000</v>
      </c>
      <c r="G40" s="21">
        <v>-6100000</v>
      </c>
      <c r="H40" s="21">
        <v>-30300000</v>
      </c>
      <c r="I40" s="21">
        <v>-31500000</v>
      </c>
      <c r="J40" s="21">
        <v>40800000</v>
      </c>
      <c r="L40" s="21">
        <v>14600000</v>
      </c>
      <c r="M40" s="21">
        <v>-14900000</v>
      </c>
      <c r="N40" s="21">
        <v>-28300000</v>
      </c>
      <c r="O40" s="21">
        <v>40500000</v>
      </c>
      <c r="Q40" s="21">
        <v>30000000</v>
      </c>
      <c r="S40" s="21">
        <v>40800000</v>
      </c>
      <c r="U40" s="21">
        <v>-27100000</v>
      </c>
      <c r="W40" s="21">
        <v>11900000</v>
      </c>
    </row>
    <row r="41" spans="1:23" ht="10.7" customHeight="1" x14ac:dyDescent="0.2">
      <c r="A41" s="28" t="s">
        <v>561</v>
      </c>
      <c r="B41" s="24">
        <v>-1500000</v>
      </c>
      <c r="C41" s="24">
        <v>-1500000</v>
      </c>
      <c r="D41" s="24">
        <v>-1500000</v>
      </c>
      <c r="E41" s="24">
        <v>-1500000</v>
      </c>
      <c r="G41" s="24">
        <v>82500000</v>
      </c>
      <c r="H41" s="24">
        <v>105700000</v>
      </c>
      <c r="I41" s="24">
        <v>121500000</v>
      </c>
      <c r="J41" s="24">
        <v>27500000</v>
      </c>
      <c r="L41" s="24">
        <v>55600000</v>
      </c>
      <c r="M41" s="24">
        <v>89500000</v>
      </c>
      <c r="N41" s="24">
        <v>91700000</v>
      </c>
      <c r="O41" s="24">
        <v>84800000</v>
      </c>
      <c r="Q41" s="24">
        <v>-1500000</v>
      </c>
      <c r="S41" s="24">
        <v>27500000</v>
      </c>
      <c r="U41" s="24">
        <v>82500000</v>
      </c>
      <c r="W41" s="24">
        <v>55600000</v>
      </c>
    </row>
    <row r="42" spans="1:23" ht="19.149999999999999" customHeight="1" x14ac:dyDescent="0.2">
      <c r="A42" s="305" t="s">
        <v>562</v>
      </c>
      <c r="B42" s="306"/>
      <c r="C42" s="306"/>
      <c r="D42" s="44"/>
      <c r="E42" s="44"/>
      <c r="G42" s="44"/>
      <c r="H42" s="44"/>
      <c r="I42" s="44"/>
      <c r="J42" s="44"/>
      <c r="L42" s="44"/>
      <c r="M42" s="44"/>
      <c r="N42" s="44"/>
      <c r="O42" s="44"/>
      <c r="Q42" s="44"/>
      <c r="S42" s="44"/>
      <c r="U42" s="44"/>
      <c r="W42" s="44"/>
    </row>
    <row r="43" spans="1:23" ht="10.7" customHeight="1" x14ac:dyDescent="0.2">
      <c r="A43" s="28" t="s">
        <v>124</v>
      </c>
      <c r="B43" s="18">
        <v>58500000</v>
      </c>
      <c r="C43" s="18">
        <v>58500000</v>
      </c>
      <c r="D43" s="18">
        <v>58500000</v>
      </c>
      <c r="E43" s="18">
        <v>58500000</v>
      </c>
      <c r="G43" s="18">
        <v>135600000</v>
      </c>
      <c r="H43" s="18">
        <v>133500000</v>
      </c>
      <c r="I43" s="18">
        <v>118700000</v>
      </c>
      <c r="J43" s="18">
        <v>19700000</v>
      </c>
      <c r="L43" s="18">
        <v>72500000</v>
      </c>
      <c r="M43" s="18">
        <v>85900000</v>
      </c>
      <c r="N43" s="18">
        <v>90500000</v>
      </c>
      <c r="O43" s="18">
        <v>68700000</v>
      </c>
      <c r="Q43" s="18">
        <v>58500000</v>
      </c>
      <c r="S43" s="18">
        <v>19700000</v>
      </c>
      <c r="U43" s="18">
        <v>135600000</v>
      </c>
      <c r="W43" s="18">
        <v>72500000</v>
      </c>
    </row>
    <row r="44" spans="1:23" ht="10.7" customHeight="1" x14ac:dyDescent="0.2">
      <c r="A44" s="28" t="s">
        <v>306</v>
      </c>
      <c r="B44" s="18">
        <v>15800000</v>
      </c>
      <c r="C44" s="18">
        <v>15800000</v>
      </c>
      <c r="D44" s="18">
        <v>15800000</v>
      </c>
      <c r="E44" s="18">
        <v>15800000</v>
      </c>
      <c r="G44" s="18">
        <v>5900000</v>
      </c>
      <c r="H44" s="18">
        <v>-12100000</v>
      </c>
      <c r="I44" s="18">
        <v>-41100000</v>
      </c>
      <c r="J44" s="18">
        <v>-81400000</v>
      </c>
      <c r="L44" s="18">
        <v>-8400000</v>
      </c>
      <c r="M44" s="18">
        <v>-14400000</v>
      </c>
      <c r="N44" s="18">
        <v>-14200000</v>
      </c>
      <c r="O44" s="18">
        <v>-5500000</v>
      </c>
      <c r="Q44" s="18">
        <v>15800000</v>
      </c>
      <c r="S44" s="18">
        <v>-81400000</v>
      </c>
      <c r="U44" s="18">
        <v>5900000</v>
      </c>
      <c r="W44" s="18">
        <v>-8400000</v>
      </c>
    </row>
    <row r="45" spans="1:23" ht="10.7" customHeight="1" x14ac:dyDescent="0.2">
      <c r="A45" s="28" t="s">
        <v>543</v>
      </c>
      <c r="B45" s="18">
        <v>-3200000</v>
      </c>
      <c r="C45" s="18">
        <v>-3200000</v>
      </c>
      <c r="D45" s="18">
        <v>-3200000</v>
      </c>
      <c r="E45" s="18">
        <v>-3200000</v>
      </c>
      <c r="F45" s="95"/>
      <c r="G45" s="18">
        <v>0</v>
      </c>
      <c r="H45" s="18">
        <v>0</v>
      </c>
      <c r="I45" s="18">
        <v>0</v>
      </c>
      <c r="J45" s="18">
        <v>0</v>
      </c>
      <c r="K45" s="95"/>
      <c r="L45" s="18">
        <v>0</v>
      </c>
      <c r="M45" s="18">
        <v>0</v>
      </c>
      <c r="N45" s="18">
        <v>0</v>
      </c>
      <c r="O45" s="18">
        <v>0</v>
      </c>
      <c r="P45" s="95"/>
      <c r="Q45" s="18">
        <v>-3200000</v>
      </c>
      <c r="R45" s="95"/>
      <c r="S45" s="18">
        <v>0</v>
      </c>
      <c r="T45" s="95"/>
      <c r="U45" s="18">
        <v>0</v>
      </c>
      <c r="V45" s="95"/>
      <c r="W45" s="18">
        <v>0</v>
      </c>
    </row>
    <row r="46" spans="1:23" ht="10.7" customHeight="1" x14ac:dyDescent="0.2">
      <c r="A46" s="28" t="s">
        <v>546</v>
      </c>
      <c r="B46" s="18">
        <v>-1900000</v>
      </c>
      <c r="C46" s="18">
        <v>-1900000</v>
      </c>
      <c r="D46" s="18">
        <v>-1900000</v>
      </c>
      <c r="E46" s="18">
        <v>-1900000</v>
      </c>
      <c r="G46" s="18">
        <v>-1900000</v>
      </c>
      <c r="H46" s="18">
        <v>-2200000</v>
      </c>
      <c r="I46" s="18">
        <v>8000000</v>
      </c>
      <c r="J46" s="18">
        <v>56600000</v>
      </c>
      <c r="L46" s="18">
        <v>-22900000</v>
      </c>
      <c r="M46" s="18">
        <v>-2200000</v>
      </c>
      <c r="N46" s="18">
        <v>-1800000</v>
      </c>
      <c r="O46" s="18">
        <v>-800000</v>
      </c>
      <c r="Q46" s="18">
        <v>-1900000</v>
      </c>
      <c r="S46" s="18">
        <v>56600000</v>
      </c>
      <c r="U46" s="18">
        <v>-1900000</v>
      </c>
      <c r="W46" s="18">
        <v>-22900000</v>
      </c>
    </row>
    <row r="47" spans="1:23" ht="10.7" customHeight="1" x14ac:dyDescent="0.2">
      <c r="A47" s="28" t="s">
        <v>547</v>
      </c>
      <c r="B47" s="21">
        <v>-70700000</v>
      </c>
      <c r="C47" s="21">
        <v>-70700000</v>
      </c>
      <c r="D47" s="21">
        <v>-70700000</v>
      </c>
      <c r="E47" s="21">
        <v>-70700000</v>
      </c>
      <c r="G47" s="21">
        <v>-57100000</v>
      </c>
      <c r="H47" s="21">
        <v>-13500000</v>
      </c>
      <c r="I47" s="21">
        <v>35900000</v>
      </c>
      <c r="J47" s="21">
        <v>32600000</v>
      </c>
      <c r="L47" s="21">
        <v>14400000</v>
      </c>
      <c r="M47" s="21">
        <v>20200000</v>
      </c>
      <c r="N47" s="21">
        <v>17200000</v>
      </c>
      <c r="O47" s="21">
        <v>22400000</v>
      </c>
      <c r="Q47" s="21">
        <v>-70700000</v>
      </c>
      <c r="S47" s="21">
        <v>32600000</v>
      </c>
      <c r="U47" s="21">
        <v>-57100000</v>
      </c>
      <c r="W47" s="21">
        <v>14400000</v>
      </c>
    </row>
    <row r="48" spans="1:23" ht="10.7" customHeight="1" x14ac:dyDescent="0.2">
      <c r="A48" s="28" t="s">
        <v>111</v>
      </c>
      <c r="B48" s="24">
        <v>-1500000</v>
      </c>
      <c r="C48" s="24">
        <v>-1500000</v>
      </c>
      <c r="D48" s="24">
        <v>-1500000</v>
      </c>
      <c r="E48" s="24">
        <v>-1500000</v>
      </c>
      <c r="G48" s="24">
        <v>82500000</v>
      </c>
      <c r="H48" s="24">
        <v>105700000</v>
      </c>
      <c r="I48" s="24">
        <v>121500000</v>
      </c>
      <c r="J48" s="24">
        <v>27500000</v>
      </c>
      <c r="L48" s="24">
        <v>55600000</v>
      </c>
      <c r="M48" s="24">
        <v>89500000</v>
      </c>
      <c r="N48" s="24">
        <v>91700000</v>
      </c>
      <c r="O48" s="24">
        <v>84800000</v>
      </c>
      <c r="Q48" s="24">
        <v>-1500000</v>
      </c>
      <c r="S48" s="24">
        <v>27500000</v>
      </c>
      <c r="U48" s="24">
        <v>82500000</v>
      </c>
      <c r="W48" s="24">
        <v>55600000</v>
      </c>
    </row>
    <row r="49" spans="1:23" ht="10.7" customHeight="1" x14ac:dyDescent="0.2">
      <c r="B49" s="68"/>
      <c r="C49" s="68"/>
      <c r="D49" s="68"/>
      <c r="E49" s="68"/>
      <c r="G49" s="68"/>
      <c r="H49" s="68"/>
      <c r="I49" s="68"/>
      <c r="J49" s="68"/>
      <c r="L49" s="68"/>
      <c r="M49" s="68"/>
      <c r="N49" s="68"/>
      <c r="O49" s="68"/>
      <c r="Q49" s="68"/>
      <c r="S49" s="68"/>
      <c r="U49" s="68"/>
      <c r="W49" s="68"/>
    </row>
    <row r="50" spans="1:23" x14ac:dyDescent="0.2">
      <c r="A50" s="170"/>
      <c r="B50" s="170"/>
      <c r="C50" s="170"/>
      <c r="D50" s="170"/>
      <c r="E50" s="170"/>
      <c r="F50" s="170"/>
      <c r="G50" s="170"/>
      <c r="H50" s="170"/>
      <c r="I50" s="170"/>
      <c r="J50" s="170"/>
      <c r="K50" s="170"/>
      <c r="L50" s="170"/>
      <c r="M50" s="170"/>
      <c r="N50" s="170"/>
      <c r="O50" s="170"/>
      <c r="P50" s="170"/>
      <c r="Q50" s="170"/>
      <c r="R50" s="170"/>
      <c r="S50" s="170"/>
      <c r="T50" s="170"/>
      <c r="U50" s="170"/>
      <c r="V50" s="170"/>
      <c r="W50" s="170"/>
    </row>
  </sheetData>
  <mergeCells count="11">
    <mergeCell ref="A1:E1"/>
    <mergeCell ref="B3:E3"/>
    <mergeCell ref="G3:J3"/>
    <mergeCell ref="L3:O3"/>
    <mergeCell ref="A14:C14"/>
    <mergeCell ref="A7:E7"/>
    <mergeCell ref="L35:O35"/>
    <mergeCell ref="G35:J35"/>
    <mergeCell ref="B35:E35"/>
    <mergeCell ref="A34:E34"/>
    <mergeCell ref="A42:C42"/>
  </mergeCells>
  <conditionalFormatting sqref="B28:L28">
    <cfRule type="cellIs" dxfId="19" priority="4" operator="notEqual">
      <formula>SUM(B18+B20+B23+B24+B27)</formula>
    </cfRule>
  </conditionalFormatting>
  <conditionalFormatting sqref="W18">
    <cfRule type="cellIs" dxfId="18" priority="7" operator="notEqual">
      <formula>SUM(W11+W12+W15+W16)</formula>
    </cfRule>
  </conditionalFormatting>
  <conditionalFormatting sqref="W18">
    <cfRule type="cellIs" dxfId="17" priority="8" operator="notEqual">
      <formula>SUM(L18:O18)</formula>
    </cfRule>
  </conditionalFormatting>
  <conditionalFormatting sqref="U20:U27">
    <cfRule type="cellIs" dxfId="16" priority="9" operator="notEqual">
      <formula>SUM(G20:J20)</formula>
    </cfRule>
  </conditionalFormatting>
  <conditionalFormatting sqref="U18">
    <cfRule type="cellIs" dxfId="15" priority="12" operator="notEqual">
      <formula>SUM(U11+U12+U15+U16)</formula>
    </cfRule>
  </conditionalFormatting>
  <conditionalFormatting sqref="W20:W27">
    <cfRule type="cellIs" dxfId="14" priority="13" operator="notEqual">
      <formula>SUM(L20:O20)</formula>
    </cfRule>
  </conditionalFormatting>
  <conditionalFormatting sqref="B32:D32">
    <cfRule type="cellIs" dxfId="13" priority="18" operator="notEqual">
      <formula>"B29-B31"</formula>
    </cfRule>
  </conditionalFormatting>
  <conditionalFormatting sqref="W6:W16">
    <cfRule type="cellIs" dxfId="12" priority="21" operator="notEqual">
      <formula>SUM(L6:O6)</formula>
    </cfRule>
  </conditionalFormatting>
  <conditionalFormatting sqref="B41:D41">
    <cfRule type="cellIs" dxfId="11" priority="27" operator="notEqual">
      <formula>SUM(B38:B40)</formula>
    </cfRule>
  </conditionalFormatting>
  <conditionalFormatting sqref="B41:D41">
    <cfRule type="cellIs" dxfId="10" priority="28" operator="notEqual">
      <formula>"B48"</formula>
    </cfRule>
  </conditionalFormatting>
  <conditionalFormatting sqref="B41:D41">
    <cfRule type="cellIs" dxfId="9" priority="29" operator="notEqual">
      <formula>"'Balance Sheet'!B59"</formula>
    </cfRule>
  </conditionalFormatting>
  <conditionalFormatting sqref="B41:D41">
    <cfRule type="cellIs" dxfId="8" priority="30" operator="notEqual">
      <formula>"'Capitalisation'!B12"</formula>
    </cfRule>
  </conditionalFormatting>
  <conditionalFormatting sqref="B18:L18">
    <cfRule type="cellIs" dxfId="7" priority="31" operator="notEqual">
      <formula>SUM(B11+B12+B13+B15+B16+B17)</formula>
    </cfRule>
  </conditionalFormatting>
  <conditionalFormatting sqref="B29:D29">
    <cfRule type="cellIs" dxfId="6" priority="32" operator="notEqual">
      <formula>"B6+B28"</formula>
    </cfRule>
  </conditionalFormatting>
  <conditionalFormatting sqref="U28">
    <cfRule type="cellIs" dxfId="5" priority="33" operator="notEqual">
      <formula>SUM(U18+U20+U23+U24+U27)</formula>
    </cfRule>
  </conditionalFormatting>
  <conditionalFormatting sqref="B48:D48">
    <cfRule type="cellIs" dxfId="4" priority="37" operator="notEqual">
      <formula>SUM(B43:B47)</formula>
    </cfRule>
  </conditionalFormatting>
  <conditionalFormatting sqref="W28">
    <cfRule type="cellIs" dxfId="3" priority="38" operator="notEqual">
      <formula>SUM(W18+W20+W23+W24+W27)</formula>
    </cfRule>
  </conditionalFormatting>
  <conditionalFormatting sqref="W28">
    <cfRule type="cellIs" dxfId="2" priority="39" operator="notEqual">
      <formula>SUM(L28:O28)</formula>
    </cfRule>
  </conditionalFormatting>
  <conditionalFormatting sqref="U6:U16">
    <cfRule type="cellIs" dxfId="1" priority="40" operator="notEqual">
      <formula>SUM(G6:J6)</formula>
    </cfRule>
  </conditionalFormatting>
  <pageMargins left="0.75" right="0.75" top="1" bottom="1" header="0.5" footer="0.5"/>
  <pageSetup scale="7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66"/>
  <sheetViews>
    <sheetView showRuler="0" topLeftCell="A40" zoomScale="120" zoomScaleNormal="120" workbookViewId="0">
      <selection activeCell="W43" sqref="W43"/>
    </sheetView>
  </sheetViews>
  <sheetFormatPr baseColWidth="10" defaultColWidth="13.140625" defaultRowHeight="12.75" x14ac:dyDescent="0.2"/>
  <cols>
    <col min="1" max="1" width="35.85546875" customWidth="1"/>
    <col min="2" max="4" width="7.5703125" hidden="1" customWidth="1"/>
    <col min="5" max="5" width="7.5703125" customWidth="1"/>
    <col min="6" max="6" width="0.28515625" customWidth="1"/>
    <col min="7" max="10" width="7.5703125" customWidth="1"/>
    <col min="11" max="11" width="0.28515625" customWidth="1"/>
    <col min="12" max="15" width="7.5703125" customWidth="1"/>
  </cols>
  <sheetData>
    <row r="1" spans="1:15" ht="10.7" customHeight="1" x14ac:dyDescent="0.2">
      <c r="A1" s="305" t="s">
        <v>563</v>
      </c>
      <c r="B1" s="271"/>
      <c r="C1" s="271"/>
      <c r="D1" s="271"/>
      <c r="E1" s="271"/>
    </row>
    <row r="2" spans="1:15" ht="10.7" customHeight="1" x14ac:dyDescent="0.2">
      <c r="A2" s="12" t="s">
        <v>564</v>
      </c>
      <c r="B2" s="42"/>
      <c r="C2" s="42"/>
      <c r="D2" s="42"/>
      <c r="E2" s="42"/>
      <c r="F2" s="42"/>
      <c r="G2" s="42"/>
      <c r="H2" s="42"/>
      <c r="I2" s="42"/>
      <c r="J2" s="42"/>
      <c r="K2" s="42"/>
      <c r="L2" s="42"/>
      <c r="M2" s="42"/>
      <c r="N2" s="42"/>
      <c r="O2" s="42"/>
    </row>
    <row r="3" spans="1:15" ht="10.7" customHeight="1" x14ac:dyDescent="0.2">
      <c r="B3" s="280">
        <f>Profitability!$B$2</f>
        <v>2021</v>
      </c>
      <c r="C3" s="271"/>
      <c r="D3" s="271"/>
      <c r="E3" s="271"/>
      <c r="G3" s="310">
        <v>2020</v>
      </c>
      <c r="H3" s="271"/>
      <c r="I3" s="271"/>
      <c r="J3" s="271"/>
      <c r="L3" s="310">
        <v>2019</v>
      </c>
      <c r="M3" s="271"/>
      <c r="N3" s="271"/>
      <c r="O3" s="271"/>
    </row>
    <row r="4" spans="1:15" ht="10.7" customHeight="1" x14ac:dyDescent="0.2">
      <c r="A4" s="13" t="s">
        <v>75</v>
      </c>
      <c r="B4" s="55" t="str">
        <f>Profitability!$B$3</f>
        <v>Q4</v>
      </c>
      <c r="C4" s="55" t="str">
        <f>Profitability!$C$3</f>
        <v>Q3</v>
      </c>
      <c r="D4" s="55" t="str">
        <f>Profitability!$D$3</f>
        <v>Q2</v>
      </c>
      <c r="E4" s="55" t="str">
        <f>Profitability!$E$3</f>
        <v>Q1</v>
      </c>
      <c r="G4" s="55" t="s">
        <v>132</v>
      </c>
      <c r="H4" s="55" t="s">
        <v>133</v>
      </c>
      <c r="I4" s="55" t="s">
        <v>134</v>
      </c>
      <c r="J4" s="55" t="s">
        <v>135</v>
      </c>
      <c r="L4" s="55" t="s">
        <v>132</v>
      </c>
      <c r="M4" s="55" t="s">
        <v>133</v>
      </c>
      <c r="N4" s="55" t="s">
        <v>134</v>
      </c>
      <c r="O4" s="55" t="s">
        <v>135</v>
      </c>
    </row>
    <row r="5" spans="1:15" ht="10.7" customHeight="1" x14ac:dyDescent="0.2">
      <c r="A5" s="16" t="s">
        <v>565</v>
      </c>
      <c r="B5" s="43"/>
      <c r="C5" s="43"/>
      <c r="D5" s="43"/>
      <c r="E5" s="43"/>
      <c r="F5" s="43"/>
      <c r="G5" s="43"/>
      <c r="H5" s="43"/>
      <c r="I5" s="43"/>
      <c r="J5" s="43"/>
      <c r="K5" s="43"/>
      <c r="L5" s="43"/>
      <c r="M5" s="43"/>
      <c r="N5" s="43"/>
      <c r="O5" s="43"/>
    </row>
    <row r="6" spans="1:15" ht="10.7" customHeight="1" x14ac:dyDescent="0.2">
      <c r="A6" s="125" t="s">
        <v>566</v>
      </c>
    </row>
    <row r="7" spans="1:15" ht="10.7" customHeight="1" x14ac:dyDescent="0.2">
      <c r="A7" s="17" t="s">
        <v>309</v>
      </c>
      <c r="B7" s="58"/>
      <c r="C7" s="58"/>
      <c r="D7" s="58"/>
      <c r="E7" s="18">
        <v>1343300000</v>
      </c>
      <c r="G7" s="18">
        <v>1948900000</v>
      </c>
      <c r="H7" s="18">
        <v>1768400000</v>
      </c>
      <c r="I7" s="18">
        <v>1487300000</v>
      </c>
      <c r="J7" s="18">
        <v>2992000000</v>
      </c>
      <c r="L7" s="18">
        <v>1107700000</v>
      </c>
      <c r="M7" s="18">
        <v>1009600000</v>
      </c>
      <c r="N7" s="18">
        <v>873500000</v>
      </c>
      <c r="O7" s="18">
        <v>917200000</v>
      </c>
    </row>
    <row r="8" spans="1:15" ht="10.7" customHeight="1" x14ac:dyDescent="0.2">
      <c r="A8" s="17" t="s">
        <v>124</v>
      </c>
      <c r="B8" s="58"/>
      <c r="C8" s="58"/>
      <c r="D8" s="58"/>
      <c r="E8" s="18">
        <v>30541800000</v>
      </c>
      <c r="G8" s="18">
        <v>32098600000</v>
      </c>
      <c r="H8" s="18">
        <v>32279000000</v>
      </c>
      <c r="I8" s="18">
        <v>29964100000</v>
      </c>
      <c r="J8" s="18">
        <v>27708300000</v>
      </c>
      <c r="L8" s="18">
        <v>27508500000</v>
      </c>
      <c r="M8" s="18">
        <v>27767300000</v>
      </c>
      <c r="N8" s="18">
        <v>26291800000</v>
      </c>
      <c r="O8" s="18">
        <v>25229300000</v>
      </c>
    </row>
    <row r="9" spans="1:15" ht="10.7" customHeight="1" x14ac:dyDescent="0.2">
      <c r="A9" s="17" t="s">
        <v>306</v>
      </c>
      <c r="B9" s="58"/>
      <c r="C9" s="58"/>
      <c r="D9" s="58"/>
      <c r="E9" s="18">
        <v>3471600000</v>
      </c>
      <c r="G9" s="18">
        <v>3285700000</v>
      </c>
      <c r="H9" s="18">
        <v>3142100000</v>
      </c>
      <c r="I9" s="18">
        <v>2929300000</v>
      </c>
      <c r="J9" s="18">
        <v>2752000000</v>
      </c>
      <c r="L9" s="18">
        <v>3023500000</v>
      </c>
      <c r="M9" s="18">
        <v>2920100000</v>
      </c>
      <c r="N9" s="18">
        <v>2810300000</v>
      </c>
      <c r="O9" s="18">
        <v>3094500000</v>
      </c>
    </row>
    <row r="10" spans="1:15" ht="10.7" customHeight="1" x14ac:dyDescent="0.2">
      <c r="A10" s="17" t="s">
        <v>305</v>
      </c>
      <c r="B10" s="58"/>
      <c r="C10" s="58"/>
      <c r="D10" s="58"/>
      <c r="E10" s="18">
        <v>2900800000</v>
      </c>
      <c r="G10" s="18">
        <v>2801500000</v>
      </c>
      <c r="H10" s="18">
        <v>2631500000</v>
      </c>
      <c r="I10" s="18">
        <v>3749300000</v>
      </c>
      <c r="J10" s="18">
        <v>3814800000</v>
      </c>
      <c r="L10" s="18">
        <v>3870200000</v>
      </c>
      <c r="M10" s="18">
        <v>3853400000</v>
      </c>
      <c r="N10" s="18">
        <v>3795700000</v>
      </c>
      <c r="O10" s="18">
        <v>3670900000</v>
      </c>
    </row>
    <row r="11" spans="1:15" ht="10.7" customHeight="1" x14ac:dyDescent="0.2">
      <c r="A11" s="17" t="s">
        <v>567</v>
      </c>
      <c r="B11" s="58"/>
      <c r="C11" s="58"/>
      <c r="D11" s="58"/>
      <c r="E11" s="18">
        <v>841000000</v>
      </c>
      <c r="G11" s="18">
        <v>1651800000</v>
      </c>
      <c r="H11" s="18">
        <v>1411400000</v>
      </c>
      <c r="I11" s="18">
        <v>1711500000</v>
      </c>
      <c r="J11" s="18">
        <v>911900000</v>
      </c>
      <c r="L11" s="18">
        <v>1003400000</v>
      </c>
      <c r="M11" s="18">
        <v>1208000000</v>
      </c>
      <c r="N11" s="18">
        <v>1205200000</v>
      </c>
      <c r="O11" s="18">
        <v>657100000</v>
      </c>
    </row>
    <row r="12" spans="1:15" ht="10.7" customHeight="1" x14ac:dyDescent="0.2">
      <c r="A12" s="17" t="s">
        <v>308</v>
      </c>
      <c r="B12" s="58"/>
      <c r="C12" s="58"/>
      <c r="D12" s="58"/>
      <c r="E12" s="18">
        <v>953000000</v>
      </c>
      <c r="G12" s="18">
        <v>881500000</v>
      </c>
      <c r="H12" s="18">
        <v>900600000</v>
      </c>
      <c r="I12" s="18">
        <v>931200000</v>
      </c>
      <c r="J12" s="18">
        <v>927100000</v>
      </c>
      <c r="L12" s="18">
        <v>900400000</v>
      </c>
      <c r="M12" s="18">
        <v>904500000</v>
      </c>
      <c r="N12" s="18">
        <v>906700000</v>
      </c>
      <c r="O12" s="18">
        <v>946000000</v>
      </c>
    </row>
    <row r="13" spans="1:15" ht="10.7" customHeight="1" x14ac:dyDescent="0.2">
      <c r="A13" s="17" t="s">
        <v>543</v>
      </c>
      <c r="B13" s="58"/>
      <c r="C13" s="58"/>
      <c r="D13" s="58"/>
      <c r="E13" s="18">
        <v>562500000</v>
      </c>
      <c r="G13" s="18">
        <v>563000000</v>
      </c>
      <c r="H13" s="18">
        <v>565000000</v>
      </c>
      <c r="I13" s="18">
        <v>546500000</v>
      </c>
      <c r="J13" s="18">
        <v>433400000</v>
      </c>
      <c r="L13" s="18">
        <v>428900000</v>
      </c>
      <c r="M13" s="18">
        <v>420100000</v>
      </c>
      <c r="N13" s="18">
        <v>375900000</v>
      </c>
      <c r="O13" s="18">
        <v>337100000</v>
      </c>
    </row>
    <row r="14" spans="1:15" ht="10.7" customHeight="1" x14ac:dyDescent="0.2">
      <c r="A14" s="17" t="s">
        <v>303</v>
      </c>
      <c r="B14" s="56"/>
      <c r="C14" s="56"/>
      <c r="D14" s="56"/>
      <c r="E14" s="21">
        <v>1884800000</v>
      </c>
      <c r="G14" s="21">
        <v>1916100000</v>
      </c>
      <c r="H14" s="21">
        <v>1989000000</v>
      </c>
      <c r="I14" s="21">
        <v>1988800000</v>
      </c>
      <c r="J14" s="21">
        <v>2021700000</v>
      </c>
      <c r="L14" s="21">
        <v>2076600000</v>
      </c>
      <c r="M14" s="21">
        <v>1773800000</v>
      </c>
      <c r="N14" s="21">
        <v>1728800000</v>
      </c>
      <c r="O14" s="21">
        <v>1720500000</v>
      </c>
    </row>
    <row r="15" spans="1:15" ht="10.7" customHeight="1" x14ac:dyDescent="0.2">
      <c r="A15" s="17" t="s">
        <v>568</v>
      </c>
      <c r="B15" s="57">
        <v>0</v>
      </c>
      <c r="C15" s="57">
        <v>0</v>
      </c>
      <c r="D15" s="57">
        <v>0</v>
      </c>
      <c r="E15" s="57">
        <v>42498800000</v>
      </c>
      <c r="F15" s="124"/>
      <c r="G15" s="57">
        <v>45147100000</v>
      </c>
      <c r="H15" s="57">
        <v>44687000000</v>
      </c>
      <c r="I15" s="57">
        <v>43308000000</v>
      </c>
      <c r="J15" s="57">
        <v>41561200000</v>
      </c>
      <c r="K15" s="124"/>
      <c r="L15" s="57">
        <v>39919200000</v>
      </c>
      <c r="M15" s="57">
        <v>39856800000</v>
      </c>
      <c r="N15" s="57">
        <v>37987900000</v>
      </c>
      <c r="O15" s="57">
        <v>36572600000</v>
      </c>
    </row>
    <row r="16" spans="1:15" ht="10.7" customHeight="1" x14ac:dyDescent="0.2"/>
    <row r="17" spans="1:15" ht="10.7" customHeight="1" x14ac:dyDescent="0.2">
      <c r="A17" s="125" t="s">
        <v>569</v>
      </c>
      <c r="B17" s="58"/>
      <c r="C17" s="58"/>
      <c r="D17" s="58"/>
      <c r="E17" s="18">
        <v>4531700000</v>
      </c>
      <c r="G17" s="18">
        <v>3261200000</v>
      </c>
      <c r="H17" s="18">
        <v>3339500000</v>
      </c>
      <c r="I17" s="18">
        <v>3471300000</v>
      </c>
      <c r="J17" s="18">
        <v>2666800000</v>
      </c>
      <c r="L17" s="18">
        <v>2192600000</v>
      </c>
      <c r="M17" s="18">
        <v>2359200000</v>
      </c>
      <c r="N17" s="18">
        <v>2232600000</v>
      </c>
      <c r="O17" s="18">
        <v>2758800000</v>
      </c>
    </row>
    <row r="18" spans="1:15" ht="10.7" customHeight="1" x14ac:dyDescent="0.2">
      <c r="A18" s="125" t="s">
        <v>570</v>
      </c>
      <c r="B18" s="58"/>
      <c r="C18" s="58"/>
      <c r="D18" s="58"/>
      <c r="E18" s="18">
        <v>1957000000</v>
      </c>
      <c r="G18" s="18">
        <v>1981500000</v>
      </c>
      <c r="H18" s="18">
        <v>1345500000</v>
      </c>
      <c r="I18" s="18">
        <v>1273500000</v>
      </c>
      <c r="J18" s="18">
        <v>1258100000</v>
      </c>
      <c r="L18" s="18">
        <v>1030200000</v>
      </c>
      <c r="M18" s="18">
        <v>1112000000</v>
      </c>
      <c r="N18" s="18">
        <v>1059200000</v>
      </c>
      <c r="O18" s="18">
        <v>1042300000</v>
      </c>
    </row>
    <row r="19" spans="1:15" ht="10.7" customHeight="1" x14ac:dyDescent="0.2">
      <c r="A19" s="125" t="s">
        <v>571</v>
      </c>
      <c r="B19" s="58"/>
      <c r="C19" s="58"/>
      <c r="D19" s="58"/>
      <c r="E19" s="18">
        <v>380200000</v>
      </c>
      <c r="G19" s="18">
        <v>389800000</v>
      </c>
      <c r="H19" s="18">
        <v>392500000</v>
      </c>
      <c r="I19" s="18">
        <v>402600000</v>
      </c>
      <c r="J19" s="18">
        <v>398900000</v>
      </c>
      <c r="L19" s="18">
        <v>394100000</v>
      </c>
      <c r="M19" s="18">
        <v>396700000</v>
      </c>
      <c r="N19" s="18">
        <v>402500000</v>
      </c>
      <c r="O19" s="18">
        <v>415100000</v>
      </c>
    </row>
    <row r="20" spans="1:15" ht="10.7" customHeight="1" x14ac:dyDescent="0.2">
      <c r="A20" s="125" t="s">
        <v>572</v>
      </c>
      <c r="B20" s="58"/>
      <c r="C20" s="58"/>
      <c r="D20" s="58"/>
      <c r="E20" s="18">
        <v>40900000</v>
      </c>
      <c r="G20" s="18">
        <v>37600000</v>
      </c>
      <c r="H20" s="18">
        <v>40500000</v>
      </c>
      <c r="I20" s="18">
        <v>64300000</v>
      </c>
      <c r="J20" s="18">
        <v>66300000</v>
      </c>
      <c r="L20" s="18">
        <v>27900000</v>
      </c>
      <c r="M20" s="18">
        <v>28100000</v>
      </c>
      <c r="N20" s="18">
        <v>28500000</v>
      </c>
      <c r="O20" s="18">
        <v>27900000</v>
      </c>
    </row>
    <row r="21" spans="1:15" ht="10.7" customHeight="1" x14ac:dyDescent="0.2">
      <c r="A21" s="125" t="s">
        <v>573</v>
      </c>
      <c r="B21" s="58"/>
      <c r="C21" s="58"/>
      <c r="D21" s="58"/>
      <c r="E21" s="18">
        <v>1628100000</v>
      </c>
      <c r="G21" s="18">
        <v>1620600000</v>
      </c>
      <c r="H21" s="18">
        <v>1620800000</v>
      </c>
      <c r="I21" s="18">
        <v>1641200000</v>
      </c>
      <c r="J21" s="18">
        <v>1200100000</v>
      </c>
      <c r="L21" s="18">
        <v>1109500000</v>
      </c>
      <c r="M21" s="18">
        <v>1098700000</v>
      </c>
      <c r="N21" s="18">
        <v>1092500000</v>
      </c>
      <c r="O21" s="18">
        <v>1083400000</v>
      </c>
    </row>
    <row r="22" spans="1:15" ht="10.7" customHeight="1" x14ac:dyDescent="0.2">
      <c r="A22" s="125" t="s">
        <v>574</v>
      </c>
      <c r="B22" s="56"/>
      <c r="C22" s="56"/>
      <c r="D22" s="56"/>
      <c r="E22" s="21">
        <v>1201100000</v>
      </c>
      <c r="G22" s="21">
        <v>1223700000</v>
      </c>
      <c r="H22" s="21">
        <v>1280000000</v>
      </c>
      <c r="I22" s="21">
        <v>1338600000</v>
      </c>
      <c r="J22" s="21">
        <v>660000000</v>
      </c>
      <c r="L22" s="21">
        <v>606100000</v>
      </c>
      <c r="M22" s="21">
        <v>607300000</v>
      </c>
      <c r="N22" s="21">
        <v>628900000</v>
      </c>
      <c r="O22" s="21">
        <v>630800000</v>
      </c>
    </row>
    <row r="23" spans="1:15" ht="10.7" customHeight="1" x14ac:dyDescent="0.2">
      <c r="A23" s="125" t="s">
        <v>575</v>
      </c>
      <c r="B23" s="57">
        <v>0</v>
      </c>
      <c r="C23" s="57">
        <v>0</v>
      </c>
      <c r="D23" s="57">
        <v>0</v>
      </c>
      <c r="E23" s="57">
        <v>52237800000</v>
      </c>
      <c r="G23" s="57">
        <v>53661500000</v>
      </c>
      <c r="H23" s="57">
        <v>52705800000</v>
      </c>
      <c r="I23" s="57">
        <v>51499500000</v>
      </c>
      <c r="J23" s="57">
        <v>47811400000</v>
      </c>
      <c r="L23" s="57">
        <v>45279600000</v>
      </c>
      <c r="M23" s="57">
        <v>45458800000</v>
      </c>
      <c r="N23" s="57">
        <v>43432100000</v>
      </c>
      <c r="O23" s="57">
        <v>42530900000</v>
      </c>
    </row>
    <row r="24" spans="1:15" ht="10.7" customHeight="1" x14ac:dyDescent="0.2">
      <c r="A24" s="125" t="s">
        <v>576</v>
      </c>
      <c r="B24" s="58"/>
      <c r="C24" s="58"/>
      <c r="D24" s="58"/>
      <c r="E24" s="18">
        <v>33437100000</v>
      </c>
      <c r="G24" s="18">
        <v>32804000000</v>
      </c>
      <c r="H24" s="18">
        <v>30119000000</v>
      </c>
      <c r="I24" s="18">
        <v>28504800000</v>
      </c>
      <c r="J24" s="18">
        <v>25460100000</v>
      </c>
      <c r="L24" s="18">
        <v>27867900000</v>
      </c>
      <c r="M24" s="18">
        <v>26976400000</v>
      </c>
      <c r="N24" s="18">
        <v>26388700000</v>
      </c>
      <c r="O24" s="18">
        <v>25759500000</v>
      </c>
    </row>
    <row r="25" spans="1:15" ht="10.7" customHeight="1" x14ac:dyDescent="0.2"/>
    <row r="26" spans="1:15" ht="10.7" customHeight="1" x14ac:dyDescent="0.2">
      <c r="A26" s="125" t="s">
        <v>577</v>
      </c>
      <c r="B26" s="24">
        <v>0</v>
      </c>
      <c r="C26" s="24">
        <v>0</v>
      </c>
      <c r="D26" s="24">
        <v>0</v>
      </c>
      <c r="E26" s="24">
        <v>85674900000</v>
      </c>
      <c r="G26" s="24">
        <v>86465500000</v>
      </c>
      <c r="H26" s="24">
        <v>82824800000</v>
      </c>
      <c r="I26" s="24">
        <v>80004300000</v>
      </c>
      <c r="J26" s="24">
        <v>73271500000</v>
      </c>
      <c r="L26" s="24">
        <v>73147500000</v>
      </c>
      <c r="M26" s="24">
        <v>72435200000</v>
      </c>
      <c r="N26" s="24">
        <v>69820800000</v>
      </c>
      <c r="O26" s="24">
        <v>68290400000</v>
      </c>
    </row>
    <row r="27" spans="1:15" ht="10.7" customHeight="1" x14ac:dyDescent="0.2">
      <c r="B27" s="68"/>
      <c r="C27" s="68"/>
      <c r="D27" s="68"/>
      <c r="E27" s="68"/>
      <c r="G27" s="68"/>
      <c r="H27" s="68"/>
      <c r="I27" s="68"/>
      <c r="J27" s="68"/>
      <c r="L27" s="68"/>
      <c r="M27" s="68"/>
      <c r="N27" s="68"/>
      <c r="O27" s="68"/>
    </row>
    <row r="28" spans="1:15" ht="10.7" customHeight="1" x14ac:dyDescent="0.2">
      <c r="A28" s="279"/>
      <c r="B28" s="279"/>
      <c r="C28" s="279"/>
      <c r="D28" s="279"/>
      <c r="E28" s="279"/>
      <c r="F28" s="279"/>
      <c r="G28" s="279"/>
      <c r="H28" s="279"/>
      <c r="I28" s="279"/>
      <c r="J28" s="279"/>
      <c r="K28" s="279"/>
      <c r="L28" s="279"/>
      <c r="M28" s="279"/>
      <c r="N28" s="279"/>
      <c r="O28" s="279"/>
    </row>
    <row r="29" spans="1:15" ht="10.5" customHeight="1" x14ac:dyDescent="0.2"/>
    <row r="30" spans="1:15" ht="10.7" customHeight="1" x14ac:dyDescent="0.2">
      <c r="A30" s="12" t="s">
        <v>578</v>
      </c>
      <c r="B30" s="42"/>
      <c r="C30" s="42"/>
      <c r="D30" s="42"/>
      <c r="E30" s="42"/>
      <c r="F30" s="42"/>
      <c r="G30" s="42"/>
      <c r="H30" s="42"/>
      <c r="I30" s="42"/>
      <c r="J30" s="42"/>
      <c r="K30" s="42"/>
      <c r="L30" s="42"/>
      <c r="M30" s="42"/>
      <c r="N30" s="42"/>
      <c r="O30" s="42"/>
    </row>
    <row r="31" spans="1:15" ht="10.7" customHeight="1" x14ac:dyDescent="0.2">
      <c r="B31" s="280">
        <f>Profitability!$B$2</f>
        <v>2021</v>
      </c>
      <c r="C31" s="271"/>
      <c r="D31" s="271"/>
      <c r="E31" s="271"/>
      <c r="G31" s="280">
        <v>2020</v>
      </c>
      <c r="H31" s="271"/>
      <c r="I31" s="271"/>
      <c r="J31" s="271"/>
      <c r="L31" s="280">
        <v>2019</v>
      </c>
      <c r="M31" s="271"/>
      <c r="N31" s="271"/>
      <c r="O31" s="271"/>
    </row>
    <row r="32" spans="1:15" ht="10.7" customHeight="1" x14ac:dyDescent="0.2">
      <c r="A32" s="13" t="s">
        <v>75</v>
      </c>
      <c r="B32" s="55" t="str">
        <f>Profitability!$B$3</f>
        <v>Q4</v>
      </c>
      <c r="C32" s="55" t="str">
        <f>Profitability!$C$3</f>
        <v>Q3</v>
      </c>
      <c r="D32" s="55" t="str">
        <f>Profitability!$D$3</f>
        <v>Q2</v>
      </c>
      <c r="E32" s="55" t="str">
        <f>Profitability!$E$3</f>
        <v>Q1</v>
      </c>
      <c r="G32" s="55" t="s">
        <v>132</v>
      </c>
      <c r="H32" s="55" t="s">
        <v>133</v>
      </c>
      <c r="I32" s="55" t="s">
        <v>134</v>
      </c>
      <c r="J32" s="55" t="s">
        <v>135</v>
      </c>
      <c r="L32" s="55" t="s">
        <v>132</v>
      </c>
      <c r="M32" s="55" t="s">
        <v>133</v>
      </c>
      <c r="N32" s="55" t="s">
        <v>134</v>
      </c>
      <c r="O32" s="55" t="s">
        <v>135</v>
      </c>
    </row>
    <row r="33" spans="1:15" ht="10.7" customHeight="1" x14ac:dyDescent="0.2">
      <c r="A33" s="16" t="s">
        <v>579</v>
      </c>
      <c r="B33" s="43"/>
      <c r="C33" s="43"/>
      <c r="D33" s="43"/>
      <c r="E33" s="43"/>
      <c r="F33" s="43"/>
      <c r="G33" s="43"/>
      <c r="H33" s="43"/>
      <c r="I33" s="43"/>
      <c r="J33" s="43"/>
      <c r="K33" s="43"/>
      <c r="L33" s="43"/>
      <c r="M33" s="43"/>
      <c r="N33" s="43"/>
      <c r="O33" s="43"/>
    </row>
    <row r="34" spans="1:15" ht="10.7" customHeight="1" x14ac:dyDescent="0.2">
      <c r="A34" s="125" t="s">
        <v>580</v>
      </c>
    </row>
    <row r="35" spans="1:15" ht="10.7" customHeight="1" x14ac:dyDescent="0.2">
      <c r="A35" s="17" t="s">
        <v>581</v>
      </c>
      <c r="B35" s="58"/>
      <c r="C35" s="58"/>
      <c r="D35" s="58"/>
      <c r="E35" s="18">
        <v>31886800000</v>
      </c>
      <c r="G35" s="18">
        <v>35729000000</v>
      </c>
      <c r="H35" s="18">
        <v>34319400000</v>
      </c>
      <c r="I35" s="18">
        <v>33401600000</v>
      </c>
      <c r="J35" s="18">
        <v>29464800000</v>
      </c>
      <c r="L35" s="18">
        <v>30001900000</v>
      </c>
      <c r="M35" s="18">
        <v>30314700000</v>
      </c>
      <c r="N35" s="18">
        <v>29138100000</v>
      </c>
      <c r="O35" s="18">
        <v>27631100000</v>
      </c>
    </row>
    <row r="36" spans="1:15" ht="19.149999999999999" customHeight="1" x14ac:dyDescent="0.2">
      <c r="A36" s="17" t="s">
        <v>582</v>
      </c>
      <c r="B36" s="58"/>
      <c r="C36" s="58"/>
      <c r="D36" s="58"/>
      <c r="E36" s="18">
        <v>74500000</v>
      </c>
      <c r="G36" s="18">
        <v>63800000</v>
      </c>
      <c r="H36" s="18">
        <v>81900000</v>
      </c>
      <c r="I36" s="18">
        <v>66300000</v>
      </c>
      <c r="J36" s="18">
        <v>49400000</v>
      </c>
      <c r="L36" s="18">
        <v>30600000</v>
      </c>
      <c r="M36" s="18">
        <v>50900000</v>
      </c>
      <c r="N36" s="18">
        <v>52100000</v>
      </c>
      <c r="O36" s="18">
        <v>52900000</v>
      </c>
    </row>
    <row r="37" spans="1:15" ht="10.7" customHeight="1" x14ac:dyDescent="0.2">
      <c r="A37" s="17" t="s">
        <v>583</v>
      </c>
      <c r="B37" s="58"/>
      <c r="C37" s="58"/>
      <c r="D37" s="58"/>
      <c r="E37" s="18">
        <v>357100000</v>
      </c>
      <c r="G37" s="18">
        <v>349800000</v>
      </c>
      <c r="H37" s="18">
        <v>326800000</v>
      </c>
      <c r="I37" s="18">
        <v>329400000</v>
      </c>
      <c r="J37" s="18">
        <v>300800000</v>
      </c>
      <c r="L37" s="18">
        <v>283000000</v>
      </c>
      <c r="M37" s="18">
        <v>273000000</v>
      </c>
      <c r="N37" s="18">
        <v>274900000</v>
      </c>
      <c r="O37" s="18">
        <v>271800000</v>
      </c>
    </row>
    <row r="38" spans="1:15" ht="10.7" customHeight="1" x14ac:dyDescent="0.2">
      <c r="A38" s="17" t="s">
        <v>584</v>
      </c>
      <c r="B38" s="56"/>
      <c r="C38" s="56"/>
      <c r="D38" s="56"/>
      <c r="E38" s="21">
        <v>386600000</v>
      </c>
      <c r="G38" s="21">
        <v>384500000</v>
      </c>
      <c r="H38" s="21">
        <v>381500000</v>
      </c>
      <c r="I38" s="21">
        <v>380800000</v>
      </c>
      <c r="J38" s="21">
        <v>359900000</v>
      </c>
      <c r="L38" s="21">
        <v>349100000</v>
      </c>
      <c r="M38" s="21">
        <v>328000000</v>
      </c>
      <c r="N38" s="21">
        <v>324600000</v>
      </c>
      <c r="O38" s="21">
        <v>327700000</v>
      </c>
    </row>
    <row r="39" spans="1:15" ht="10.7" customHeight="1" x14ac:dyDescent="0.2">
      <c r="A39" s="17" t="s">
        <v>111</v>
      </c>
      <c r="B39" s="57">
        <v>0</v>
      </c>
      <c r="C39" s="57">
        <v>0</v>
      </c>
      <c r="D39" s="57">
        <v>0</v>
      </c>
      <c r="E39" s="57">
        <v>32705000000</v>
      </c>
      <c r="G39" s="57">
        <v>36527100000</v>
      </c>
      <c r="H39" s="57">
        <v>35109600000</v>
      </c>
      <c r="I39" s="57">
        <v>34178100000</v>
      </c>
      <c r="J39" s="57">
        <v>30174900000</v>
      </c>
      <c r="L39" s="57">
        <v>30664600000</v>
      </c>
      <c r="M39" s="57">
        <v>30966600000</v>
      </c>
      <c r="N39" s="57">
        <v>29789700000</v>
      </c>
      <c r="O39" s="57">
        <v>28283500000</v>
      </c>
    </row>
    <row r="40" spans="1:15" ht="10.7" customHeight="1" x14ac:dyDescent="0.2">
      <c r="A40" s="125" t="s">
        <v>585</v>
      </c>
      <c r="B40" s="58"/>
      <c r="C40" s="58"/>
      <c r="D40" s="58"/>
      <c r="E40" s="18">
        <v>552300000</v>
      </c>
      <c r="G40" s="18">
        <v>575100000</v>
      </c>
      <c r="H40" s="18">
        <v>565100000</v>
      </c>
      <c r="I40" s="18">
        <v>653500000</v>
      </c>
      <c r="J40" s="18">
        <v>632200000</v>
      </c>
      <c r="L40" s="18">
        <v>629500000</v>
      </c>
      <c r="M40" s="18">
        <v>628000000</v>
      </c>
      <c r="N40" s="18">
        <v>618200000</v>
      </c>
      <c r="O40" s="18">
        <v>627800000</v>
      </c>
    </row>
    <row r="41" spans="1:15" ht="10.7" customHeight="1" x14ac:dyDescent="0.2">
      <c r="A41" s="125" t="s">
        <v>586</v>
      </c>
      <c r="B41" s="58"/>
      <c r="C41" s="58"/>
      <c r="D41" s="58"/>
      <c r="E41" s="196">
        <v>967800000</v>
      </c>
      <c r="F41" s="197"/>
      <c r="G41" s="196">
        <v>569100000</v>
      </c>
      <c r="H41" s="196">
        <v>778100000</v>
      </c>
      <c r="I41" s="196">
        <v>858900000</v>
      </c>
      <c r="J41" s="196">
        <v>1755900000</v>
      </c>
      <c r="K41" s="197"/>
      <c r="L41" s="196">
        <v>454800000</v>
      </c>
      <c r="M41" s="196">
        <v>387700000</v>
      </c>
      <c r="N41" s="196">
        <v>262000000</v>
      </c>
      <c r="O41" s="196">
        <v>237100000</v>
      </c>
    </row>
    <row r="42" spans="1:15" ht="10.7" hidden="1" customHeight="1" x14ac:dyDescent="0.2">
      <c r="A42" s="125" t="s">
        <v>587</v>
      </c>
    </row>
    <row r="43" spans="1:15" ht="10.7" hidden="1" customHeight="1" x14ac:dyDescent="0.2">
      <c r="A43" s="17" t="s">
        <v>588</v>
      </c>
      <c r="B43" s="58"/>
      <c r="C43" s="58"/>
      <c r="D43" s="58"/>
      <c r="E43" s="18">
        <v>74700000</v>
      </c>
      <c r="G43" s="18">
        <v>75200000</v>
      </c>
      <c r="H43" s="18">
        <v>75700000</v>
      </c>
      <c r="I43" s="18">
        <v>73200000</v>
      </c>
      <c r="J43" s="18">
        <v>73700000</v>
      </c>
      <c r="L43" s="18">
        <v>74200000</v>
      </c>
      <c r="M43" s="18">
        <v>0</v>
      </c>
      <c r="N43" s="18">
        <v>0</v>
      </c>
      <c r="O43" s="18">
        <v>0</v>
      </c>
    </row>
    <row r="44" spans="1:15" ht="10.7" hidden="1" customHeight="1" x14ac:dyDescent="0.2">
      <c r="A44" s="17" t="s">
        <v>247</v>
      </c>
      <c r="B44" s="56"/>
      <c r="C44" s="56"/>
      <c r="D44" s="56"/>
      <c r="E44" s="196">
        <v>9417200000</v>
      </c>
      <c r="G44" s="196">
        <v>7572100000</v>
      </c>
      <c r="H44" s="196">
        <v>7923800000</v>
      </c>
      <c r="I44" s="196">
        <v>7622800000</v>
      </c>
      <c r="J44" s="196">
        <v>7285700000</v>
      </c>
      <c r="L44" s="196">
        <v>5989300000</v>
      </c>
      <c r="M44" s="196">
        <v>6162200000</v>
      </c>
      <c r="N44" s="196">
        <v>5981100000</v>
      </c>
      <c r="O44" s="196">
        <v>6424500000</v>
      </c>
    </row>
    <row r="45" spans="1:15" ht="10.7" customHeight="1" x14ac:dyDescent="0.2">
      <c r="A45" s="125" t="s">
        <v>589</v>
      </c>
      <c r="B45" s="57">
        <v>0</v>
      </c>
      <c r="C45" s="57">
        <v>0</v>
      </c>
      <c r="D45" s="57">
        <v>0</v>
      </c>
      <c r="E45" s="196">
        <v>9491900000</v>
      </c>
      <c r="F45" s="197"/>
      <c r="G45" s="196">
        <v>7647300000</v>
      </c>
      <c r="H45" s="196">
        <v>7999500000</v>
      </c>
      <c r="I45" s="196">
        <v>7696000000</v>
      </c>
      <c r="J45" s="196">
        <v>7359400000</v>
      </c>
      <c r="K45" s="197"/>
      <c r="L45" s="196">
        <v>6063500000</v>
      </c>
      <c r="M45" s="196">
        <v>6162200000</v>
      </c>
      <c r="N45" s="196">
        <v>5981100000</v>
      </c>
      <c r="O45" s="196">
        <v>6424500000</v>
      </c>
    </row>
    <row r="46" spans="1:15" ht="10.7" customHeight="1" x14ac:dyDescent="0.2">
      <c r="A46" s="125" t="s">
        <v>590</v>
      </c>
      <c r="B46" s="58"/>
      <c r="C46" s="58"/>
      <c r="D46" s="58"/>
      <c r="E46" s="18">
        <v>399500000</v>
      </c>
      <c r="G46" s="18">
        <v>382200000</v>
      </c>
      <c r="H46" s="18">
        <v>402800000</v>
      </c>
      <c r="I46" s="18">
        <v>394300000</v>
      </c>
      <c r="J46" s="18">
        <v>277800000</v>
      </c>
      <c r="L46" s="18">
        <v>287500000</v>
      </c>
      <c r="M46" s="18">
        <v>274800000</v>
      </c>
      <c r="N46" s="18">
        <v>271000000</v>
      </c>
      <c r="O46" s="18">
        <v>270000000</v>
      </c>
    </row>
    <row r="47" spans="1:15" ht="10.7" customHeight="1" x14ac:dyDescent="0.2">
      <c r="A47" s="125" t="s">
        <v>374</v>
      </c>
      <c r="B47" s="56"/>
      <c r="C47" s="56"/>
      <c r="D47" s="56"/>
      <c r="E47" s="21">
        <v>1449300000</v>
      </c>
      <c r="G47" s="21">
        <v>1448700000</v>
      </c>
      <c r="H47" s="21">
        <v>1448200000</v>
      </c>
      <c r="I47" s="21">
        <v>1448100000</v>
      </c>
      <c r="J47" s="21">
        <v>1447900000</v>
      </c>
      <c r="L47" s="21">
        <v>1049700000</v>
      </c>
      <c r="M47" s="21">
        <v>1049500000</v>
      </c>
      <c r="N47" s="21">
        <v>651500000</v>
      </c>
      <c r="O47" s="21">
        <v>901500000</v>
      </c>
    </row>
    <row r="48" spans="1:15" ht="10.7" customHeight="1" x14ac:dyDescent="0.2">
      <c r="A48" s="125" t="s">
        <v>591</v>
      </c>
      <c r="B48" s="57">
        <v>0</v>
      </c>
      <c r="C48" s="57">
        <v>0</v>
      </c>
      <c r="D48" s="57">
        <v>0</v>
      </c>
      <c r="E48" s="57">
        <v>45565800000</v>
      </c>
      <c r="G48" s="57">
        <v>47149500000</v>
      </c>
      <c r="H48" s="57">
        <v>46303300000</v>
      </c>
      <c r="I48" s="57">
        <v>45228900000</v>
      </c>
      <c r="J48" s="57">
        <v>41648100000</v>
      </c>
      <c r="L48" s="57">
        <v>39149600000</v>
      </c>
      <c r="M48" s="57">
        <v>39468800000</v>
      </c>
      <c r="N48" s="57">
        <v>37573500000</v>
      </c>
      <c r="O48" s="57">
        <v>36744400000</v>
      </c>
    </row>
    <row r="49" spans="1:15" ht="10.7" customHeight="1" x14ac:dyDescent="0.2">
      <c r="A49" s="175" t="s">
        <v>592</v>
      </c>
      <c r="B49" s="58"/>
      <c r="C49" s="96"/>
      <c r="D49" s="96"/>
      <c r="E49" s="37">
        <v>33437100000</v>
      </c>
      <c r="G49" s="37">
        <v>32804000000</v>
      </c>
      <c r="H49" s="37">
        <v>30119000000</v>
      </c>
      <c r="I49" s="37">
        <v>28504800000</v>
      </c>
      <c r="J49" s="37">
        <v>25460100000</v>
      </c>
      <c r="L49" s="37">
        <v>27867900000</v>
      </c>
      <c r="M49" s="37">
        <v>26976400000</v>
      </c>
      <c r="N49" s="18">
        <v>26388700000</v>
      </c>
      <c r="O49" s="18">
        <v>25759500000</v>
      </c>
    </row>
    <row r="50" spans="1:15" ht="10.7" customHeight="1" x14ac:dyDescent="0.2"/>
    <row r="51" spans="1:15" ht="10.7" customHeight="1" x14ac:dyDescent="0.2">
      <c r="A51" s="125" t="s">
        <v>376</v>
      </c>
    </row>
    <row r="52" spans="1:15" ht="10.7" customHeight="1" x14ac:dyDescent="0.2">
      <c r="A52" s="17" t="s">
        <v>375</v>
      </c>
      <c r="B52" s="58"/>
      <c r="C52" s="58"/>
      <c r="D52" s="58"/>
      <c r="E52" s="18">
        <v>36000000</v>
      </c>
      <c r="G52" s="18">
        <v>40700000</v>
      </c>
      <c r="H52" s="18">
        <v>46000000</v>
      </c>
      <c r="I52" s="18">
        <v>50000000</v>
      </c>
      <c r="J52" s="18">
        <v>43300000</v>
      </c>
      <c r="L52" s="18">
        <v>41900000</v>
      </c>
      <c r="M52" s="18">
        <v>52600000</v>
      </c>
      <c r="N52" s="18">
        <v>52600000</v>
      </c>
      <c r="O52" s="18">
        <v>52700000</v>
      </c>
    </row>
    <row r="53" spans="1:15" ht="10.7" customHeight="1" x14ac:dyDescent="0.2">
      <c r="A53" s="17" t="s">
        <v>593</v>
      </c>
    </row>
    <row r="54" spans="1:15" ht="10.7" customHeight="1" x14ac:dyDescent="0.2">
      <c r="A54" s="28" t="s">
        <v>377</v>
      </c>
      <c r="B54" s="58"/>
      <c r="C54" s="58"/>
      <c r="D54" s="58"/>
      <c r="E54" s="18">
        <v>1689500000</v>
      </c>
      <c r="G54" s="18">
        <v>1674500000</v>
      </c>
      <c r="H54" s="18">
        <v>1672800000</v>
      </c>
      <c r="I54" s="18">
        <v>1671900000</v>
      </c>
      <c r="J54" s="18">
        <v>1671900000</v>
      </c>
      <c r="L54" s="18">
        <v>1666500000</v>
      </c>
      <c r="M54" s="18">
        <v>1652300000</v>
      </c>
      <c r="N54" s="18">
        <v>1632300000</v>
      </c>
      <c r="O54" s="18">
        <v>1634500000</v>
      </c>
    </row>
    <row r="55" spans="1:15" ht="10.7" customHeight="1" x14ac:dyDescent="0.2">
      <c r="A55" s="28" t="s">
        <v>378</v>
      </c>
      <c r="B55" s="56"/>
      <c r="C55" s="56"/>
      <c r="D55" s="56"/>
      <c r="E55" s="21">
        <v>525000000</v>
      </c>
      <c r="G55" s="21">
        <v>525000000</v>
      </c>
      <c r="H55" s="21">
        <v>525000000</v>
      </c>
      <c r="I55" s="21">
        <v>525000000</v>
      </c>
      <c r="J55" s="21">
        <v>525000000</v>
      </c>
      <c r="L55" s="21">
        <v>525000000</v>
      </c>
      <c r="M55" s="21">
        <v>525000000</v>
      </c>
      <c r="N55" s="21">
        <v>525000000</v>
      </c>
      <c r="O55" s="21">
        <v>525000000</v>
      </c>
    </row>
    <row r="56" spans="1:15" ht="10.7" customHeight="1" x14ac:dyDescent="0.2">
      <c r="A56" s="28" t="s">
        <v>111</v>
      </c>
      <c r="B56" s="57">
        <v>0</v>
      </c>
      <c r="C56" s="57">
        <v>0</v>
      </c>
      <c r="D56" s="57">
        <v>0</v>
      </c>
      <c r="E56" s="57">
        <v>2214500000</v>
      </c>
      <c r="G56" s="57">
        <v>2199500000</v>
      </c>
      <c r="H56" s="57">
        <v>2197800000</v>
      </c>
      <c r="I56" s="57">
        <v>2196900000</v>
      </c>
      <c r="J56" s="57">
        <v>2196900000</v>
      </c>
      <c r="L56" s="57">
        <v>2191500000</v>
      </c>
      <c r="M56" s="57">
        <v>2177300000</v>
      </c>
      <c r="N56" s="57">
        <v>2157300000</v>
      </c>
      <c r="O56" s="57">
        <v>2159500000</v>
      </c>
    </row>
    <row r="57" spans="1:15" ht="10.7" customHeight="1" x14ac:dyDescent="0.2">
      <c r="A57" s="17" t="s">
        <v>379</v>
      </c>
      <c r="B57" s="58"/>
      <c r="C57" s="58"/>
      <c r="D57" s="58"/>
      <c r="E57" s="18">
        <v>17500000</v>
      </c>
      <c r="G57" s="18">
        <v>18800000</v>
      </c>
      <c r="H57" s="18">
        <v>18500000</v>
      </c>
      <c r="I57" s="18">
        <v>18100000</v>
      </c>
      <c r="J57" s="18">
        <v>17200000</v>
      </c>
      <c r="L57" s="18">
        <v>17500000</v>
      </c>
      <c r="M57" s="18">
        <v>19100000</v>
      </c>
      <c r="N57" s="18">
        <v>22500000</v>
      </c>
      <c r="O57" s="18">
        <v>22500000</v>
      </c>
    </row>
    <row r="58" spans="1:15" ht="10.7" customHeight="1" x14ac:dyDescent="0.2">
      <c r="A58" s="17" t="s">
        <v>594</v>
      </c>
      <c r="B58" s="58"/>
      <c r="C58" s="58"/>
      <c r="D58" s="58"/>
      <c r="E58" s="18">
        <v>4405500000</v>
      </c>
      <c r="G58" s="18">
        <v>4170500000</v>
      </c>
      <c r="H58" s="18">
        <v>4034500000</v>
      </c>
      <c r="I58" s="18">
        <v>3884100000</v>
      </c>
      <c r="J58" s="18">
        <v>3878400000</v>
      </c>
      <c r="L58" s="18">
        <v>3823500000</v>
      </c>
      <c r="M58" s="18">
        <v>3651500000</v>
      </c>
      <c r="N58" s="18">
        <v>3534500000</v>
      </c>
      <c r="O58" s="18">
        <v>3467000000</v>
      </c>
    </row>
    <row r="59" spans="1:15" ht="10.7" customHeight="1" x14ac:dyDescent="0.2">
      <c r="A59" s="17" t="s">
        <v>381</v>
      </c>
      <c r="B59" s="56"/>
      <c r="C59" s="56"/>
      <c r="D59" s="56"/>
      <c r="E59" s="21">
        <v>-1500000</v>
      </c>
      <c r="G59" s="21">
        <v>82500000</v>
      </c>
      <c r="H59" s="21">
        <v>105700000</v>
      </c>
      <c r="I59" s="21">
        <v>121500000</v>
      </c>
      <c r="J59" s="21">
        <v>27500000</v>
      </c>
      <c r="L59" s="21">
        <v>55600000</v>
      </c>
      <c r="M59" s="21">
        <v>89500000</v>
      </c>
      <c r="N59" s="21">
        <v>91700000</v>
      </c>
      <c r="O59" s="21">
        <v>84800000</v>
      </c>
    </row>
    <row r="60" spans="1:15" ht="10.7" customHeight="1" x14ac:dyDescent="0.2">
      <c r="A60" s="17" t="s">
        <v>382</v>
      </c>
      <c r="B60" s="99">
        <v>0</v>
      </c>
      <c r="C60" s="99">
        <v>0</v>
      </c>
      <c r="D60" s="99">
        <v>0</v>
      </c>
      <c r="E60" s="99">
        <v>6636000000</v>
      </c>
      <c r="G60" s="99">
        <v>6471300000</v>
      </c>
      <c r="H60" s="99">
        <v>6356500000</v>
      </c>
      <c r="I60" s="99">
        <v>6220600000</v>
      </c>
      <c r="J60" s="99">
        <v>6120000000</v>
      </c>
      <c r="L60" s="99">
        <v>6088100000</v>
      </c>
      <c r="M60" s="99">
        <v>5937400000</v>
      </c>
      <c r="N60" s="99">
        <v>5806000000</v>
      </c>
      <c r="O60" s="99">
        <v>5733800000</v>
      </c>
    </row>
    <row r="61" spans="1:15" ht="10.7" customHeight="1" x14ac:dyDescent="0.2">
      <c r="A61" s="17" t="s">
        <v>595</v>
      </c>
      <c r="B61" s="57">
        <v>0</v>
      </c>
      <c r="C61" s="57">
        <v>0</v>
      </c>
      <c r="D61" s="57">
        <v>0</v>
      </c>
      <c r="E61" s="57">
        <v>6672000000</v>
      </c>
      <c r="G61" s="57">
        <v>6512000000</v>
      </c>
      <c r="H61" s="57">
        <v>6402500000</v>
      </c>
      <c r="I61" s="57">
        <v>6270600000</v>
      </c>
      <c r="J61" s="57">
        <v>6163300000</v>
      </c>
      <c r="L61" s="57">
        <v>6130000000</v>
      </c>
      <c r="M61" s="57">
        <v>5990000000</v>
      </c>
      <c r="N61" s="57">
        <v>5858600000</v>
      </c>
      <c r="O61" s="57">
        <v>5786500000</v>
      </c>
    </row>
    <row r="62" spans="1:15" ht="10.7" customHeight="1" x14ac:dyDescent="0.2"/>
    <row r="63" spans="1:15" ht="10.7" customHeight="1" x14ac:dyDescent="0.2">
      <c r="A63" s="125" t="s">
        <v>596</v>
      </c>
      <c r="B63" s="24">
        <v>0</v>
      </c>
      <c r="C63" s="24">
        <v>0</v>
      </c>
      <c r="D63" s="24">
        <v>0</v>
      </c>
      <c r="E63" s="24">
        <v>85674900000</v>
      </c>
      <c r="G63" s="24">
        <v>86465500000</v>
      </c>
      <c r="H63" s="24">
        <v>82824800000</v>
      </c>
      <c r="I63" s="24">
        <v>80004300000</v>
      </c>
      <c r="J63" s="24">
        <v>73271500000</v>
      </c>
      <c r="L63" s="24">
        <v>73147500000</v>
      </c>
      <c r="M63" s="24">
        <v>72435200000</v>
      </c>
      <c r="N63" s="24">
        <v>69820800000</v>
      </c>
      <c r="O63" s="24">
        <v>68290400000</v>
      </c>
    </row>
    <row r="64" spans="1:15" ht="10.7" customHeight="1" x14ac:dyDescent="0.2">
      <c r="B64" s="68"/>
      <c r="C64" s="68"/>
      <c r="D64" s="68"/>
      <c r="E64" s="68"/>
      <c r="G64" s="68"/>
      <c r="H64" s="68"/>
      <c r="I64" s="68"/>
      <c r="J64" s="68"/>
      <c r="L64" s="68"/>
      <c r="M64" s="68"/>
      <c r="N64" s="68"/>
      <c r="O64" s="68"/>
    </row>
    <row r="65" spans="1:15" ht="10.7" customHeight="1" x14ac:dyDescent="0.2">
      <c r="A65" s="278" t="s">
        <v>597</v>
      </c>
      <c r="B65" s="278"/>
      <c r="C65" s="278"/>
      <c r="D65" s="278"/>
      <c r="E65" s="278"/>
      <c r="F65" s="278"/>
      <c r="G65" s="278"/>
      <c r="H65" s="278"/>
      <c r="I65" s="278"/>
      <c r="J65" s="278"/>
      <c r="K65" s="278"/>
      <c r="L65" s="278"/>
      <c r="M65" s="278"/>
      <c r="N65" s="278"/>
      <c r="O65" s="278"/>
    </row>
    <row r="66" spans="1:15" ht="12.6" customHeight="1" x14ac:dyDescent="0.2">
      <c r="A66" s="304"/>
      <c r="B66" s="271"/>
      <c r="C66" s="271"/>
      <c r="D66" s="271"/>
      <c r="E66" s="271"/>
      <c r="F66" s="271"/>
      <c r="G66" s="271"/>
      <c r="H66" s="271"/>
      <c r="I66" s="271"/>
      <c r="J66" s="271"/>
      <c r="K66" s="271"/>
      <c r="L66" s="271"/>
      <c r="M66" s="271"/>
      <c r="N66" s="271"/>
      <c r="O66" s="271"/>
    </row>
  </sheetData>
  <mergeCells count="10">
    <mergeCell ref="A65:O65"/>
    <mergeCell ref="A66:O66"/>
    <mergeCell ref="A1:E1"/>
    <mergeCell ref="B3:E3"/>
    <mergeCell ref="G3:J3"/>
    <mergeCell ref="L3:O3"/>
    <mergeCell ref="B31:E31"/>
    <mergeCell ref="G31:J31"/>
    <mergeCell ref="A28:O28"/>
    <mergeCell ref="L31:O31"/>
  </mergeCells>
  <conditionalFormatting sqref="B26:D26">
    <cfRule type="cellIs" dxfId="0" priority="1" operator="notEqual">
      <formula>"B63"</formula>
    </cfRule>
  </conditionalFormatting>
  <pageMargins left="0.75" right="0.75" top="1" bottom="1" header="0.5" footer="0.5"/>
  <pageSetup scale="76" orientation="portrait" r:id="rId1"/>
  <rowBreaks count="1" manualBreakCount="1">
    <brk id="2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50"/>
  <sheetViews>
    <sheetView showRuler="0" topLeftCell="A19" zoomScaleNormal="100" workbookViewId="0">
      <selection activeCell="A46" sqref="A46"/>
    </sheetView>
  </sheetViews>
  <sheetFormatPr baseColWidth="10" defaultColWidth="13.140625" defaultRowHeight="12.75" x14ac:dyDescent="0.2"/>
  <cols>
    <col min="1" max="1" width="144.85546875" customWidth="1"/>
  </cols>
  <sheetData>
    <row r="1" spans="1:1" ht="16.7" customHeight="1" x14ac:dyDescent="0.2">
      <c r="A1" s="1" t="s">
        <v>598</v>
      </c>
    </row>
    <row r="2" spans="1:1" ht="18.75" customHeight="1" x14ac:dyDescent="0.2">
      <c r="A2" s="3" t="s">
        <v>599</v>
      </c>
    </row>
    <row r="3" spans="1:1" ht="18.75" customHeight="1" x14ac:dyDescent="0.2">
      <c r="A3" s="3" t="s">
        <v>600</v>
      </c>
    </row>
    <row r="4" spans="1:1" ht="18.75" customHeight="1" x14ac:dyDescent="0.2">
      <c r="A4" s="3" t="s">
        <v>601</v>
      </c>
    </row>
    <row r="5" spans="1:1" ht="18.75" customHeight="1" x14ac:dyDescent="0.2">
      <c r="A5" s="4" t="s">
        <v>321</v>
      </c>
    </row>
    <row r="6" spans="1:1" ht="20.100000000000001" customHeight="1" x14ac:dyDescent="0.2">
      <c r="A6" s="239" t="s">
        <v>602</v>
      </c>
    </row>
    <row r="7" spans="1:1" ht="19.149999999999999" customHeight="1" x14ac:dyDescent="0.2">
      <c r="A7" s="176" t="s">
        <v>603</v>
      </c>
    </row>
    <row r="8" spans="1:1" ht="19.149999999999999" customHeight="1" x14ac:dyDescent="0.2">
      <c r="A8" s="3" t="s">
        <v>604</v>
      </c>
    </row>
    <row r="9" spans="1:1" ht="25.5" customHeight="1" x14ac:dyDescent="0.2">
      <c r="A9" s="176" t="s">
        <v>605</v>
      </c>
    </row>
    <row r="10" spans="1:1" ht="23.25" customHeight="1" x14ac:dyDescent="0.2">
      <c r="A10" s="176" t="s">
        <v>606</v>
      </c>
    </row>
    <row r="11" spans="1:1" ht="23.25" customHeight="1" x14ac:dyDescent="0.2">
      <c r="A11" s="176" t="s">
        <v>607</v>
      </c>
    </row>
    <row r="12" spans="1:1" ht="77.45" customHeight="1" x14ac:dyDescent="0.2">
      <c r="A12" s="2" t="s">
        <v>608</v>
      </c>
    </row>
    <row r="13" spans="1:1" ht="19.149999999999999" customHeight="1" x14ac:dyDescent="0.2">
      <c r="A13" s="3" t="s">
        <v>609</v>
      </c>
    </row>
    <row r="14" spans="1:1" ht="18.75" customHeight="1" x14ac:dyDescent="0.2">
      <c r="A14" s="3" t="s">
        <v>610</v>
      </c>
    </row>
    <row r="15" spans="1:1" ht="19.149999999999999" customHeight="1" x14ac:dyDescent="0.2">
      <c r="A15" s="3" t="s">
        <v>611</v>
      </c>
    </row>
    <row r="16" spans="1:1" ht="24" customHeight="1" x14ac:dyDescent="0.2">
      <c r="A16" s="243" t="s">
        <v>665</v>
      </c>
    </row>
    <row r="17" spans="1:1" s="229" customFormat="1" ht="17.25" customHeight="1" x14ac:dyDescent="0.2">
      <c r="A17" s="241" t="s">
        <v>666</v>
      </c>
    </row>
    <row r="18" spans="1:1" ht="18.75" customHeight="1" x14ac:dyDescent="0.2">
      <c r="A18" s="3" t="s">
        <v>612</v>
      </c>
    </row>
    <row r="19" spans="1:1" ht="25.7" customHeight="1" x14ac:dyDescent="0.2">
      <c r="A19" s="3" t="s">
        <v>613</v>
      </c>
    </row>
    <row r="20" spans="1:1" ht="16.7" customHeight="1" x14ac:dyDescent="0.2">
      <c r="A20" s="4" t="s">
        <v>614</v>
      </c>
    </row>
    <row r="21" spans="1:1" ht="20.85" customHeight="1" x14ac:dyDescent="0.2">
      <c r="A21" s="240" t="s">
        <v>615</v>
      </c>
    </row>
    <row r="22" spans="1:1" ht="20.85" customHeight="1" x14ac:dyDescent="0.2">
      <c r="A22" s="176" t="s">
        <v>616</v>
      </c>
    </row>
    <row r="23" spans="1:1" ht="25.7" customHeight="1" x14ac:dyDescent="0.2">
      <c r="A23" s="240" t="s">
        <v>663</v>
      </c>
    </row>
    <row r="24" spans="1:1" ht="27.6" customHeight="1" x14ac:dyDescent="0.2">
      <c r="A24" s="241" t="s">
        <v>617</v>
      </c>
    </row>
    <row r="25" spans="1:1" ht="23.25" customHeight="1" x14ac:dyDescent="0.2">
      <c r="A25" s="3" t="s">
        <v>618</v>
      </c>
    </row>
    <row r="26" spans="1:1" ht="13.5" customHeight="1" x14ac:dyDescent="0.2">
      <c r="A26" s="177" t="s">
        <v>619</v>
      </c>
    </row>
    <row r="27" spans="1:1" ht="20.100000000000001" customHeight="1" x14ac:dyDescent="0.2">
      <c r="A27" s="178" t="s">
        <v>620</v>
      </c>
    </row>
    <row r="28" spans="1:1" ht="14.1" customHeight="1" x14ac:dyDescent="0.2">
      <c r="A28" s="177" t="s">
        <v>621</v>
      </c>
    </row>
    <row r="29" spans="1:1" ht="19.149999999999999" customHeight="1" x14ac:dyDescent="0.2">
      <c r="A29" s="178" t="s">
        <v>664</v>
      </c>
    </row>
    <row r="30" spans="1:1" ht="29.25" customHeight="1" x14ac:dyDescent="0.2">
      <c r="A30" s="242" t="s">
        <v>622</v>
      </c>
    </row>
    <row r="31" spans="1:1" ht="12.6" customHeight="1" x14ac:dyDescent="0.2">
      <c r="A31" s="177" t="s">
        <v>623</v>
      </c>
    </row>
    <row r="32" spans="1:1" ht="37.5" customHeight="1" x14ac:dyDescent="0.2">
      <c r="A32" s="178" t="s">
        <v>624</v>
      </c>
    </row>
    <row r="33" spans="1:1" ht="12.6" customHeight="1" x14ac:dyDescent="0.2">
      <c r="A33" s="178" t="s">
        <v>625</v>
      </c>
    </row>
    <row r="34" spans="1:1" ht="12.6" customHeight="1" x14ac:dyDescent="0.2">
      <c r="A34" s="178" t="s">
        <v>626</v>
      </c>
    </row>
    <row r="35" spans="1:1" ht="12.6" customHeight="1" x14ac:dyDescent="0.2">
      <c r="A35" s="178" t="s">
        <v>627</v>
      </c>
    </row>
    <row r="36" spans="1:1" ht="16.7" customHeight="1" x14ac:dyDescent="0.2">
      <c r="A36" s="177" t="s">
        <v>628</v>
      </c>
    </row>
    <row r="37" spans="1:1" ht="23.25" customHeight="1" x14ac:dyDescent="0.2">
      <c r="A37" s="178" t="s">
        <v>629</v>
      </c>
    </row>
    <row r="38" spans="1:1" ht="13.35" customHeight="1" x14ac:dyDescent="0.2">
      <c r="A38" s="177" t="s">
        <v>630</v>
      </c>
    </row>
    <row r="39" spans="1:1" ht="14.1" customHeight="1" x14ac:dyDescent="0.2">
      <c r="A39" s="178" t="s">
        <v>631</v>
      </c>
    </row>
    <row r="40" spans="1:1" ht="13.35" customHeight="1" x14ac:dyDescent="0.2">
      <c r="A40" s="179" t="s">
        <v>632</v>
      </c>
    </row>
    <row r="41" spans="1:1" ht="13.35" customHeight="1" x14ac:dyDescent="0.2">
      <c r="A41" s="177" t="s">
        <v>633</v>
      </c>
    </row>
    <row r="42" spans="1:1" ht="14.1" customHeight="1" x14ac:dyDescent="0.2">
      <c r="A42" s="178" t="s">
        <v>634</v>
      </c>
    </row>
    <row r="43" spans="1:1" ht="12.6" customHeight="1" x14ac:dyDescent="0.2">
      <c r="A43" s="3" t="s">
        <v>635</v>
      </c>
    </row>
    <row r="44" spans="1:1" ht="14.1" customHeight="1" x14ac:dyDescent="0.2">
      <c r="A44" s="3" t="s">
        <v>636</v>
      </c>
    </row>
    <row r="45" spans="1:1" ht="39.200000000000003" customHeight="1" x14ac:dyDescent="0.2">
      <c r="A45" s="3" t="s">
        <v>637</v>
      </c>
    </row>
    <row r="46" spans="1:1" ht="45.75" customHeight="1" x14ac:dyDescent="0.2">
      <c r="A46" s="3" t="s">
        <v>638</v>
      </c>
    </row>
    <row r="47" spans="1:1" ht="14.1" customHeight="1" x14ac:dyDescent="0.2">
      <c r="A47" s="177" t="s">
        <v>639</v>
      </c>
    </row>
    <row r="48" spans="1:1" ht="53.25" customHeight="1" x14ac:dyDescent="0.2">
      <c r="A48" s="244" t="s">
        <v>667</v>
      </c>
    </row>
    <row r="49" spans="1:1" ht="13.35" customHeight="1" x14ac:dyDescent="0.2">
      <c r="A49" s="177" t="s">
        <v>640</v>
      </c>
    </row>
    <row r="50" spans="1:1" ht="13.5" customHeight="1" x14ac:dyDescent="0.2">
      <c r="A50" s="179" t="s">
        <v>641</v>
      </c>
    </row>
  </sheetData>
  <pageMargins left="0.75" right="0.75" top="1" bottom="1" header="0.5" footer="0.5"/>
  <pageSetup orientation="portrait" r:id="rId1"/>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0"/>
  <sheetViews>
    <sheetView showRuler="0" zoomScale="110" zoomScaleNormal="110" workbookViewId="0">
      <selection activeCell="A5" sqref="A5:D5"/>
    </sheetView>
  </sheetViews>
  <sheetFormatPr baseColWidth="10" defaultColWidth="13.140625" defaultRowHeight="12.75" x14ac:dyDescent="0.2"/>
  <cols>
    <col min="1" max="1" width="36.42578125" customWidth="1"/>
    <col min="2" max="2" width="6.140625" customWidth="1"/>
    <col min="3" max="3" width="24.42578125" customWidth="1"/>
    <col min="4" max="4" width="67.28515625" customWidth="1"/>
  </cols>
  <sheetData>
    <row r="1" spans="1:4" ht="15.75" customHeight="1" x14ac:dyDescent="0.2">
      <c r="A1" s="1" t="s">
        <v>0</v>
      </c>
      <c r="B1" s="6"/>
      <c r="C1" s="6"/>
      <c r="D1" s="6"/>
    </row>
    <row r="2" spans="1:4" ht="5.85" customHeight="1" x14ac:dyDescent="0.2"/>
    <row r="3" spans="1:4" ht="33.200000000000003" customHeight="1" x14ac:dyDescent="0.2">
      <c r="A3" s="273" t="s">
        <v>1</v>
      </c>
      <c r="B3" s="271"/>
      <c r="C3" s="271"/>
      <c r="D3" s="271"/>
    </row>
    <row r="4" spans="1:4" ht="3.2" customHeight="1" x14ac:dyDescent="0.2"/>
    <row r="5" spans="1:4" ht="30" customHeight="1" x14ac:dyDescent="0.2">
      <c r="A5" s="270" t="s">
        <v>2</v>
      </c>
      <c r="B5" s="271"/>
      <c r="C5" s="271"/>
      <c r="D5" s="271"/>
    </row>
    <row r="6" spans="1:4" ht="14.1" customHeight="1" x14ac:dyDescent="0.2">
      <c r="A6" s="4" t="s">
        <v>3</v>
      </c>
      <c r="D6" s="4" t="s">
        <v>4</v>
      </c>
    </row>
    <row r="7" spans="1:4" ht="14.1" customHeight="1" x14ac:dyDescent="0.2">
      <c r="A7" s="3" t="s">
        <v>5</v>
      </c>
      <c r="D7" s="3" t="s">
        <v>6</v>
      </c>
    </row>
    <row r="8" spans="1:4" ht="13.35" customHeight="1" x14ac:dyDescent="0.2">
      <c r="A8" s="3" t="s">
        <v>7</v>
      </c>
      <c r="D8" s="3" t="s">
        <v>8</v>
      </c>
    </row>
    <row r="9" spans="1:4" ht="12.6" customHeight="1" x14ac:dyDescent="0.2">
      <c r="A9" s="3" t="s">
        <v>9</v>
      </c>
      <c r="D9" s="3" t="s">
        <v>10</v>
      </c>
    </row>
    <row r="10" spans="1:4" ht="13.35" customHeight="1" x14ac:dyDescent="0.2">
      <c r="A10" s="3" t="s">
        <v>11</v>
      </c>
      <c r="D10" s="3" t="s">
        <v>12</v>
      </c>
    </row>
    <row r="11" spans="1:4" ht="14.1" customHeight="1" x14ac:dyDescent="0.2">
      <c r="A11" s="3" t="s">
        <v>13</v>
      </c>
      <c r="D11" s="3" t="s">
        <v>14</v>
      </c>
    </row>
    <row r="12" spans="1:4" ht="12.6" customHeight="1" x14ac:dyDescent="0.2">
      <c r="A12" s="3" t="s">
        <v>15</v>
      </c>
      <c r="D12" s="5" t="s">
        <v>16</v>
      </c>
    </row>
    <row r="13" spans="1:4" ht="12.6" customHeight="1" x14ac:dyDescent="0.2">
      <c r="A13" s="5" t="s">
        <v>17</v>
      </c>
    </row>
    <row r="14" spans="1:4" ht="12.6" customHeight="1" x14ac:dyDescent="0.2">
      <c r="D14" s="4" t="s">
        <v>18</v>
      </c>
    </row>
    <row r="15" spans="1:4" ht="13.35" customHeight="1" x14ac:dyDescent="0.2">
      <c r="A15" s="4" t="s">
        <v>19</v>
      </c>
      <c r="D15" s="3" t="s">
        <v>20</v>
      </c>
    </row>
    <row r="16" spans="1:4" ht="14.1" customHeight="1" x14ac:dyDescent="0.2">
      <c r="A16" s="270" t="s">
        <v>21</v>
      </c>
      <c r="B16" s="271"/>
      <c r="C16" s="271"/>
      <c r="D16" s="3" t="s">
        <v>22</v>
      </c>
    </row>
    <row r="17" spans="1:4" ht="13.35" customHeight="1" x14ac:dyDescent="0.2">
      <c r="A17" s="270" t="s">
        <v>23</v>
      </c>
      <c r="B17" s="271"/>
      <c r="C17" s="271"/>
      <c r="D17" s="3" t="s">
        <v>24</v>
      </c>
    </row>
    <row r="18" spans="1:4" ht="12.6" customHeight="1" x14ac:dyDescent="0.2">
      <c r="D18" s="3" t="s">
        <v>25</v>
      </c>
    </row>
    <row r="19" spans="1:4" ht="13.35" customHeight="1" x14ac:dyDescent="0.2">
      <c r="A19" s="270" t="s">
        <v>26</v>
      </c>
      <c r="B19" s="271"/>
      <c r="C19" s="271"/>
      <c r="D19" s="3" t="s">
        <v>27</v>
      </c>
    </row>
    <row r="20" spans="1:4" ht="14.1" customHeight="1" x14ac:dyDescent="0.2">
      <c r="A20" s="270" t="s">
        <v>28</v>
      </c>
      <c r="B20" s="271"/>
      <c r="C20" s="271"/>
      <c r="D20" s="5" t="s">
        <v>29</v>
      </c>
    </row>
    <row r="21" spans="1:4" ht="5.85" customHeight="1" x14ac:dyDescent="0.2"/>
    <row r="22" spans="1:4" ht="13.35" customHeight="1" x14ac:dyDescent="0.2">
      <c r="A22" s="272" t="s">
        <v>30</v>
      </c>
      <c r="B22" s="271"/>
      <c r="C22" s="271"/>
      <c r="D22" s="4" t="s">
        <v>31</v>
      </c>
    </row>
    <row r="23" spans="1:4" ht="13.35" customHeight="1" x14ac:dyDescent="0.2">
      <c r="A23" s="3" t="s">
        <v>32</v>
      </c>
      <c r="D23" s="3" t="s">
        <v>33</v>
      </c>
    </row>
    <row r="24" spans="1:4" ht="12.6" customHeight="1" x14ac:dyDescent="0.2">
      <c r="A24" s="3" t="s">
        <v>12</v>
      </c>
      <c r="D24" s="3" t="s">
        <v>34</v>
      </c>
    </row>
    <row r="25" spans="1:4" ht="12.6" customHeight="1" x14ac:dyDescent="0.2">
      <c r="A25" s="3" t="s">
        <v>14</v>
      </c>
      <c r="D25" s="3" t="s">
        <v>35</v>
      </c>
    </row>
    <row r="26" spans="1:4" ht="12.6" customHeight="1" x14ac:dyDescent="0.2">
      <c r="A26" s="5" t="s">
        <v>16</v>
      </c>
    </row>
    <row r="27" spans="1:4" ht="13.35" customHeight="1" x14ac:dyDescent="0.2">
      <c r="A27" s="271"/>
      <c r="B27" s="271"/>
      <c r="C27" s="271"/>
      <c r="D27" s="4" t="s">
        <v>36</v>
      </c>
    </row>
    <row r="28" spans="1:4" ht="13.35" customHeight="1" x14ac:dyDescent="0.2">
      <c r="A28" s="4" t="s">
        <v>37</v>
      </c>
      <c r="D28" s="3" t="s">
        <v>38</v>
      </c>
    </row>
    <row r="29" spans="1:4" ht="12.6" customHeight="1" x14ac:dyDescent="0.2">
      <c r="A29" s="270" t="s">
        <v>39</v>
      </c>
      <c r="B29" s="271"/>
      <c r="C29" s="271"/>
      <c r="D29" s="3" t="s">
        <v>40</v>
      </c>
    </row>
    <row r="30" spans="1:4" ht="12.6" customHeight="1" x14ac:dyDescent="0.2">
      <c r="A30" s="270" t="s">
        <v>41</v>
      </c>
      <c r="B30" s="271"/>
      <c r="C30" s="271"/>
      <c r="D30" s="3" t="s">
        <v>42</v>
      </c>
    </row>
    <row r="31" spans="1:4" ht="12.6" customHeight="1" x14ac:dyDescent="0.2">
      <c r="A31" s="3" t="s">
        <v>43</v>
      </c>
    </row>
    <row r="32" spans="1:4" ht="14.1" customHeight="1" x14ac:dyDescent="0.2">
      <c r="A32" s="3" t="s">
        <v>44</v>
      </c>
    </row>
    <row r="33" spans="1:3" ht="3.2" customHeight="1" x14ac:dyDescent="0.2"/>
    <row r="34" spans="1:3" ht="12.6" customHeight="1" x14ac:dyDescent="0.2">
      <c r="A34" s="270" t="s">
        <v>45</v>
      </c>
      <c r="B34" s="271"/>
      <c r="C34" s="271"/>
    </row>
    <row r="35" spans="1:3" ht="13.35" customHeight="1" x14ac:dyDescent="0.2">
      <c r="A35" s="270" t="s">
        <v>46</v>
      </c>
      <c r="B35" s="271"/>
      <c r="C35" s="271"/>
    </row>
    <row r="36" spans="1:3" ht="12.6" customHeight="1" x14ac:dyDescent="0.2">
      <c r="A36" s="270" t="s">
        <v>47</v>
      </c>
      <c r="B36" s="271"/>
      <c r="C36" s="271"/>
    </row>
    <row r="37" spans="1:3" ht="13.35" customHeight="1" x14ac:dyDescent="0.2">
      <c r="A37" s="270" t="s">
        <v>48</v>
      </c>
      <c r="B37" s="271"/>
      <c r="C37" s="271"/>
    </row>
    <row r="38" spans="1:3" ht="12.6" customHeight="1" x14ac:dyDescent="0.2">
      <c r="A38" s="270" t="s">
        <v>49</v>
      </c>
      <c r="B38" s="271"/>
      <c r="C38" s="271"/>
    </row>
    <row r="39" spans="1:3" ht="9.1999999999999993" customHeight="1" x14ac:dyDescent="0.2"/>
    <row r="40" spans="1:3" ht="13.35" customHeight="1" x14ac:dyDescent="0.2"/>
  </sheetData>
  <mergeCells count="15">
    <mergeCell ref="A3:D3"/>
    <mergeCell ref="A5:D5"/>
    <mergeCell ref="A16:C16"/>
    <mergeCell ref="A17:C17"/>
    <mergeCell ref="A20:C20"/>
    <mergeCell ref="A19:C19"/>
    <mergeCell ref="A35:C35"/>
    <mergeCell ref="A36:C36"/>
    <mergeCell ref="A38:C38"/>
    <mergeCell ref="A37:C37"/>
    <mergeCell ref="A22:C22"/>
    <mergeCell ref="A27:C27"/>
    <mergeCell ref="A29:C29"/>
    <mergeCell ref="A30:C30"/>
    <mergeCell ref="A34:C34"/>
  </mergeCells>
  <pageMargins left="0.75" right="0.75" top="1" bottom="1" header="0.5" footer="0.5"/>
  <pageSetup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5"/>
  <sheetViews>
    <sheetView showRuler="0" zoomScaleNormal="100" workbookViewId="0">
      <selection activeCell="A25" sqref="A25:B25"/>
    </sheetView>
  </sheetViews>
  <sheetFormatPr baseColWidth="10" defaultColWidth="13.140625" defaultRowHeight="12.75" x14ac:dyDescent="0.2"/>
  <cols>
    <col min="1" max="1" width="124.7109375" customWidth="1"/>
    <col min="2" max="2" width="11" customWidth="1"/>
  </cols>
  <sheetData>
    <row r="1" spans="1:2" ht="14.1" customHeight="1" x14ac:dyDescent="0.2">
      <c r="A1" s="7" t="s">
        <v>50</v>
      </c>
      <c r="B1" s="10"/>
    </row>
    <row r="2" spans="1:2" ht="20.85" customHeight="1" x14ac:dyDescent="0.2">
      <c r="A2" s="8" t="s">
        <v>51</v>
      </c>
    </row>
    <row r="3" spans="1:2" ht="22.5" customHeight="1" x14ac:dyDescent="0.2">
      <c r="A3" s="8" t="s">
        <v>52</v>
      </c>
    </row>
    <row r="4" spans="1:2" ht="20.85" customHeight="1" x14ac:dyDescent="0.2">
      <c r="A4" s="8" t="s">
        <v>53</v>
      </c>
    </row>
    <row r="5" spans="1:2" ht="20.85" customHeight="1" x14ac:dyDescent="0.2">
      <c r="A5" s="8" t="s">
        <v>54</v>
      </c>
    </row>
    <row r="6" spans="1:2" ht="20.85" customHeight="1" x14ac:dyDescent="0.2">
      <c r="A6" s="8" t="s">
        <v>55</v>
      </c>
    </row>
    <row r="7" spans="1:2" ht="20.85" customHeight="1" x14ac:dyDescent="0.2">
      <c r="A7" s="8" t="s">
        <v>56</v>
      </c>
    </row>
    <row r="8" spans="1:2" ht="20.100000000000001" customHeight="1" x14ac:dyDescent="0.2">
      <c r="A8" s="8" t="s">
        <v>57</v>
      </c>
    </row>
    <row r="9" spans="1:2" ht="20.85" customHeight="1" x14ac:dyDescent="0.2">
      <c r="A9" s="8" t="s">
        <v>58</v>
      </c>
    </row>
    <row r="10" spans="1:2" ht="20.100000000000001" customHeight="1" x14ac:dyDescent="0.2">
      <c r="A10" s="8" t="s">
        <v>59</v>
      </c>
    </row>
    <row r="11" spans="1:2" ht="20.85" customHeight="1" x14ac:dyDescent="0.2">
      <c r="A11" s="8" t="s">
        <v>60</v>
      </c>
    </row>
    <row r="12" spans="1:2" ht="22.5" customHeight="1" x14ac:dyDescent="0.2">
      <c r="A12" s="8" t="s">
        <v>61</v>
      </c>
    </row>
    <row r="13" spans="1:2" ht="20.100000000000001" customHeight="1" x14ac:dyDescent="0.2">
      <c r="A13" s="8" t="s">
        <v>62</v>
      </c>
    </row>
    <row r="14" spans="1:2" ht="20.100000000000001" customHeight="1" x14ac:dyDescent="0.2">
      <c r="A14" s="8" t="s">
        <v>63</v>
      </c>
    </row>
    <row r="15" spans="1:2" ht="22.5" customHeight="1" x14ac:dyDescent="0.2">
      <c r="A15" s="9" t="s">
        <v>64</v>
      </c>
    </row>
    <row r="16" spans="1:2" ht="4.1500000000000004" customHeight="1" x14ac:dyDescent="0.2">
      <c r="A16" s="11"/>
      <c r="B16" s="11"/>
    </row>
    <row r="17" spans="1:2" ht="12.6" customHeight="1" x14ac:dyDescent="0.2">
      <c r="A17" s="274" t="s">
        <v>65</v>
      </c>
      <c r="B17" s="271"/>
    </row>
    <row r="18" spans="1:2" ht="12.6" customHeight="1" x14ac:dyDescent="0.2">
      <c r="A18" s="275" t="s">
        <v>66</v>
      </c>
      <c r="B18" s="271"/>
    </row>
    <row r="19" spans="1:2" ht="12.6" customHeight="1" x14ac:dyDescent="0.2">
      <c r="A19" s="275" t="s">
        <v>67</v>
      </c>
      <c r="B19" s="271"/>
    </row>
    <row r="20" spans="1:2" ht="3.2" customHeight="1" x14ac:dyDescent="0.2">
      <c r="A20" s="271"/>
      <c r="B20" s="271"/>
    </row>
    <row r="21" spans="1:2" ht="12.6" customHeight="1" x14ac:dyDescent="0.2">
      <c r="A21" s="275" t="s">
        <v>68</v>
      </c>
      <c r="B21" s="271"/>
    </row>
    <row r="22" spans="1:2" ht="3.2" customHeight="1" x14ac:dyDescent="0.2">
      <c r="A22" s="271"/>
      <c r="B22" s="271"/>
    </row>
    <row r="23" spans="1:2" ht="12.6" customHeight="1" x14ac:dyDescent="0.2">
      <c r="A23" s="274" t="s">
        <v>69</v>
      </c>
      <c r="B23" s="271"/>
    </row>
    <row r="24" spans="1:2" ht="69.75" customHeight="1" x14ac:dyDescent="0.2">
      <c r="A24" s="275" t="s">
        <v>70</v>
      </c>
      <c r="B24" s="271"/>
    </row>
    <row r="25" spans="1:2" ht="45" customHeight="1" x14ac:dyDescent="0.2">
      <c r="A25" s="275" t="s">
        <v>71</v>
      </c>
      <c r="B25" s="271"/>
    </row>
  </sheetData>
  <mergeCells count="9">
    <mergeCell ref="A22:B22"/>
    <mergeCell ref="A23:B23"/>
    <mergeCell ref="A24:B24"/>
    <mergeCell ref="A25:B25"/>
    <mergeCell ref="A17:B17"/>
    <mergeCell ref="A18:B18"/>
    <mergeCell ref="A19:B19"/>
    <mergeCell ref="A20:B20"/>
    <mergeCell ref="A21:B21"/>
  </mergeCells>
  <pageMargins left="0.75" right="0.75" top="1" bottom="1" header="0.5" footer="0.5"/>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4"/>
  <sheetViews>
    <sheetView showRuler="0" zoomScale="110" zoomScaleNormal="110" workbookViewId="0">
      <selection activeCell="B10" sqref="B10"/>
    </sheetView>
  </sheetViews>
  <sheetFormatPr baseColWidth="10" defaultColWidth="13.140625" defaultRowHeight="12.75" x14ac:dyDescent="0.2"/>
  <cols>
    <col min="1" max="1" width="47.5703125" customWidth="1"/>
    <col min="2" max="3" width="9.7109375" customWidth="1"/>
    <col min="4" max="4" width="10.42578125" customWidth="1"/>
    <col min="5" max="5" width="0.28515625" customWidth="1"/>
    <col min="6" max="8" width="9.7109375" hidden="1" customWidth="1"/>
    <col min="9" max="9" width="0.28515625" hidden="1" customWidth="1"/>
    <col min="10" max="10" width="17.28515625" customWidth="1"/>
  </cols>
  <sheetData>
    <row r="1" spans="1:10" ht="10.7" customHeight="1" x14ac:dyDescent="0.2">
      <c r="A1" s="12" t="s">
        <v>72</v>
      </c>
      <c r="B1" s="42"/>
      <c r="C1" s="42"/>
      <c r="D1" s="42"/>
      <c r="E1" s="42"/>
      <c r="F1" s="42"/>
      <c r="G1" s="42"/>
      <c r="H1" s="42"/>
      <c r="I1" s="42"/>
      <c r="J1" s="42"/>
    </row>
    <row r="2" spans="1:10" ht="24.2" customHeight="1" x14ac:dyDescent="0.2">
      <c r="B2" s="276" t="s">
        <v>73</v>
      </c>
      <c r="C2" s="271"/>
      <c r="D2" s="271"/>
      <c r="F2" s="276" t="s">
        <v>74</v>
      </c>
      <c r="G2" s="271"/>
      <c r="H2" s="271"/>
      <c r="J2" s="180" t="s">
        <v>74</v>
      </c>
    </row>
    <row r="3" spans="1:10" ht="12.6" customHeight="1" x14ac:dyDescent="0.2">
      <c r="A3" s="13" t="s">
        <v>75</v>
      </c>
      <c r="B3" s="14" t="s">
        <v>76</v>
      </c>
      <c r="C3" s="14" t="s">
        <v>77</v>
      </c>
      <c r="D3" s="15" t="s">
        <v>78</v>
      </c>
      <c r="F3" s="14" t="s">
        <v>76</v>
      </c>
      <c r="G3" s="14" t="s">
        <v>77</v>
      </c>
      <c r="H3" s="15" t="s">
        <v>78</v>
      </c>
      <c r="J3" s="14" t="s">
        <v>77</v>
      </c>
    </row>
    <row r="4" spans="1:10" ht="9.9499999999999993" customHeight="1" x14ac:dyDescent="0.2">
      <c r="A4" s="16" t="s">
        <v>79</v>
      </c>
      <c r="B4" s="43"/>
      <c r="C4" s="43"/>
      <c r="D4" s="43"/>
      <c r="E4" s="43"/>
      <c r="F4" s="43"/>
      <c r="G4" s="43"/>
      <c r="H4" s="43"/>
      <c r="I4" s="43"/>
      <c r="J4" s="43"/>
    </row>
    <row r="5" spans="1:10" ht="10.7" customHeight="1" x14ac:dyDescent="0.2">
      <c r="A5" s="17" t="s">
        <v>80</v>
      </c>
      <c r="B5" s="18">
        <v>178600000</v>
      </c>
      <c r="C5" s="18">
        <v>44700000</v>
      </c>
      <c r="D5" s="19">
        <f>B5/C5-1</f>
        <v>2.9955257270693512</v>
      </c>
      <c r="F5" s="18">
        <v>178600000</v>
      </c>
      <c r="G5" s="20">
        <v>44700000</v>
      </c>
      <c r="H5" s="19">
        <f>F5/G5-1</f>
        <v>2.9955257270693512</v>
      </c>
      <c r="J5" s="18">
        <v>633500000</v>
      </c>
    </row>
    <row r="6" spans="1:10" ht="12.6" customHeight="1" x14ac:dyDescent="0.2">
      <c r="A6" s="17" t="s">
        <v>652</v>
      </c>
      <c r="B6" s="18">
        <v>5700000</v>
      </c>
      <c r="C6" s="18">
        <v>5600000</v>
      </c>
      <c r="D6" s="19">
        <f>B6/C6-1</f>
        <v>1.7857142857142794E-2</v>
      </c>
      <c r="F6" s="20">
        <v>5700000</v>
      </c>
      <c r="G6" s="20">
        <v>5600000</v>
      </c>
      <c r="H6" s="19">
        <f>F6/G6-1</f>
        <v>1.7857142857142794E-2</v>
      </c>
      <c r="J6" s="18">
        <v>22300000</v>
      </c>
    </row>
    <row r="7" spans="1:10" ht="10.7" hidden="1" customHeight="1" x14ac:dyDescent="0.2">
      <c r="A7" s="17" t="s">
        <v>81</v>
      </c>
      <c r="B7" s="21">
        <v>0</v>
      </c>
      <c r="C7" s="21">
        <v>0</v>
      </c>
      <c r="D7" s="22">
        <v>0</v>
      </c>
      <c r="F7" s="23">
        <v>0</v>
      </c>
      <c r="G7" s="23">
        <v>0</v>
      </c>
      <c r="H7" s="19">
        <v>0</v>
      </c>
      <c r="J7" s="21">
        <v>0</v>
      </c>
    </row>
    <row r="8" spans="1:10" ht="12.6" customHeight="1" x14ac:dyDescent="0.2">
      <c r="A8" s="17" t="s">
        <v>82</v>
      </c>
      <c r="B8" s="24">
        <v>172900000</v>
      </c>
      <c r="C8" s="24">
        <v>39100000</v>
      </c>
      <c r="D8" s="25">
        <f>B8/C8-1</f>
        <v>3.421994884910486</v>
      </c>
      <c r="F8" s="26">
        <v>172900000</v>
      </c>
      <c r="G8" s="26">
        <v>39100000</v>
      </c>
      <c r="H8" s="27">
        <f>F8/G8-1</f>
        <v>3.421994884910486</v>
      </c>
      <c r="J8" s="24">
        <v>611200000</v>
      </c>
    </row>
    <row r="9" spans="1:10" ht="10.7" hidden="1" customHeight="1" x14ac:dyDescent="0.2">
      <c r="B9" s="44"/>
      <c r="C9" s="44"/>
      <c r="D9" s="44"/>
      <c r="F9" s="44"/>
      <c r="G9" s="44"/>
      <c r="H9" s="44"/>
      <c r="J9" s="44"/>
    </row>
    <row r="10" spans="1:10" ht="10.7" customHeight="1" x14ac:dyDescent="0.2">
      <c r="A10" s="17" t="s">
        <v>83</v>
      </c>
    </row>
    <row r="11" spans="1:10" ht="10.7" customHeight="1" x14ac:dyDescent="0.2">
      <c r="A11" s="28" t="s">
        <v>84</v>
      </c>
      <c r="B11" s="29">
        <v>1.61</v>
      </c>
      <c r="C11" s="30">
        <v>0.37</v>
      </c>
      <c r="D11" s="30">
        <f>B11-C11</f>
        <v>1.2400000000000002</v>
      </c>
      <c r="F11" s="30">
        <v>1.6</v>
      </c>
      <c r="G11" s="30">
        <v>0.36</v>
      </c>
      <c r="H11" s="30">
        <f>F11-G11</f>
        <v>1.2400000000000002</v>
      </c>
      <c r="J11" s="31">
        <v>5.71</v>
      </c>
    </row>
    <row r="12" spans="1:10" ht="10.7" customHeight="1" x14ac:dyDescent="0.2">
      <c r="A12" s="28" t="s">
        <v>85</v>
      </c>
      <c r="B12" s="29">
        <v>1.61</v>
      </c>
      <c r="C12" s="30">
        <v>0.36</v>
      </c>
      <c r="D12" s="30">
        <f>B12-C12</f>
        <v>1.25</v>
      </c>
      <c r="F12" s="30">
        <v>1.61</v>
      </c>
      <c r="G12" s="30">
        <v>0.36</v>
      </c>
      <c r="H12" s="30">
        <f>F12-G12</f>
        <v>1.25</v>
      </c>
      <c r="J12" s="31">
        <v>5.7</v>
      </c>
    </row>
    <row r="13" spans="1:10" ht="10.7" customHeight="1" x14ac:dyDescent="0.2">
      <c r="A13" s="28" t="s">
        <v>86</v>
      </c>
      <c r="B13" s="29">
        <v>1.79</v>
      </c>
      <c r="C13" s="30">
        <v>1.49</v>
      </c>
      <c r="D13" s="30">
        <f>B13-C13</f>
        <v>0.30000000000000004</v>
      </c>
      <c r="F13" s="30">
        <v>1.79</v>
      </c>
      <c r="G13" s="30">
        <v>1.49</v>
      </c>
      <c r="H13" s="30">
        <f>F13-G13</f>
        <v>0.30000000000000004</v>
      </c>
      <c r="J13" s="31">
        <v>7.12</v>
      </c>
    </row>
    <row r="14" spans="1:10" ht="10.7" customHeight="1" x14ac:dyDescent="0.2">
      <c r="A14" s="17" t="s">
        <v>87</v>
      </c>
    </row>
    <row r="15" spans="1:10" ht="10.7" customHeight="1" x14ac:dyDescent="0.2">
      <c r="A15" s="28" t="s">
        <v>88</v>
      </c>
      <c r="B15" s="32">
        <v>0.115</v>
      </c>
      <c r="C15" s="32">
        <v>2.8000000000000001E-2</v>
      </c>
      <c r="D15" s="33">
        <f>(B15-C15)*10000</f>
        <v>870.00000000000011</v>
      </c>
      <c r="F15" s="34">
        <v>0</v>
      </c>
      <c r="G15" s="34">
        <v>0</v>
      </c>
      <c r="H15" s="35">
        <f>(F15-G15)*10000</f>
        <v>0</v>
      </c>
      <c r="J15" s="18">
        <v>0</v>
      </c>
    </row>
    <row r="16" spans="1:10" ht="10.7" customHeight="1" x14ac:dyDescent="0.2">
      <c r="A16" s="28" t="s">
        <v>89</v>
      </c>
      <c r="B16" s="32">
        <v>0.127</v>
      </c>
      <c r="C16" s="32">
        <v>0.107</v>
      </c>
      <c r="D16" s="33">
        <f>(B16-C16)*10000</f>
        <v>200.00000000000003</v>
      </c>
      <c r="F16" s="34">
        <v>0</v>
      </c>
      <c r="G16" s="34">
        <v>0</v>
      </c>
      <c r="H16" s="35">
        <f>(F16-G16)*10000</f>
        <v>0</v>
      </c>
      <c r="J16" s="18">
        <v>0</v>
      </c>
    </row>
    <row r="17" spans="1:10" ht="10.7" customHeight="1" x14ac:dyDescent="0.2">
      <c r="A17" s="28" t="s">
        <v>90</v>
      </c>
      <c r="B17" s="32">
        <v>0.13600000000000001</v>
      </c>
      <c r="C17" s="32">
        <v>0.13300000000000001</v>
      </c>
      <c r="D17" s="33">
        <f>(B17-C17)*10000</f>
        <v>30.000000000000028</v>
      </c>
      <c r="F17" s="34">
        <v>0</v>
      </c>
      <c r="G17" s="34">
        <v>0</v>
      </c>
      <c r="H17" s="35">
        <f>(F17-G17)*10000</f>
        <v>0</v>
      </c>
      <c r="J17" s="18">
        <v>0</v>
      </c>
    </row>
    <row r="18" spans="1:10" ht="4.1500000000000004" customHeight="1" x14ac:dyDescent="0.2"/>
    <row r="19" spans="1:10" ht="10.7" customHeight="1" x14ac:dyDescent="0.2">
      <c r="A19" s="16" t="s">
        <v>91</v>
      </c>
      <c r="B19" s="43"/>
      <c r="C19" s="43"/>
      <c r="D19" s="43"/>
      <c r="E19" s="43"/>
      <c r="F19" s="43"/>
      <c r="G19" s="43"/>
      <c r="H19" s="43"/>
      <c r="I19" s="43"/>
      <c r="J19" s="43"/>
    </row>
    <row r="20" spans="1:10" ht="10.7" customHeight="1" x14ac:dyDescent="0.2">
      <c r="A20" s="17" t="s">
        <v>92</v>
      </c>
    </row>
    <row r="21" spans="1:10" ht="10.7" customHeight="1" x14ac:dyDescent="0.2">
      <c r="A21" s="28" t="s">
        <v>93</v>
      </c>
      <c r="B21" s="18">
        <v>58100000</v>
      </c>
      <c r="C21" s="18">
        <v>45200000</v>
      </c>
      <c r="D21" s="19">
        <f>B21/C21-1</f>
        <v>0.28539823008849563</v>
      </c>
      <c r="F21" s="18">
        <v>58100000</v>
      </c>
      <c r="G21" s="18">
        <v>45200000</v>
      </c>
      <c r="H21" s="19">
        <f>F21/G21-1</f>
        <v>0.28539823008849563</v>
      </c>
      <c r="J21" s="18">
        <v>223200000</v>
      </c>
    </row>
    <row r="22" spans="1:10" ht="10.7" hidden="1" customHeight="1" x14ac:dyDescent="0.2">
      <c r="A22" s="28" t="s">
        <v>94</v>
      </c>
    </row>
    <row r="23" spans="1:10" ht="10.7" hidden="1" customHeight="1" x14ac:dyDescent="0.2">
      <c r="A23" s="28" t="s">
        <v>95</v>
      </c>
      <c r="B23" s="18">
        <v>228700000</v>
      </c>
      <c r="C23" s="18">
        <v>205700000</v>
      </c>
      <c r="D23" s="19">
        <f t="shared" ref="D23:D33" si="0">B23/C23-1</f>
        <v>0.11181332036947</v>
      </c>
      <c r="F23" s="18">
        <v>228700000</v>
      </c>
      <c r="G23" s="18">
        <v>205700000</v>
      </c>
      <c r="H23" s="19">
        <f>F23/G23-1</f>
        <v>0.11181332036947</v>
      </c>
      <c r="J23" s="18">
        <v>836100000</v>
      </c>
    </row>
    <row r="24" spans="1:10" ht="12.6" hidden="1" customHeight="1" x14ac:dyDescent="0.2">
      <c r="A24" s="28" t="s">
        <v>96</v>
      </c>
      <c r="B24" s="18">
        <v>1377000000</v>
      </c>
      <c r="C24" s="18">
        <v>872300000</v>
      </c>
      <c r="D24" s="19">
        <f t="shared" si="0"/>
        <v>0.57858534907715242</v>
      </c>
      <c r="F24" s="18">
        <v>1377000000</v>
      </c>
      <c r="G24" s="18">
        <v>872300000</v>
      </c>
      <c r="H24" s="19">
        <f>F24/G24-1</f>
        <v>0.57858534907715242</v>
      </c>
      <c r="J24" s="18">
        <v>3079600000</v>
      </c>
    </row>
    <row r="25" spans="1:10" ht="12.6" hidden="1" customHeight="1" x14ac:dyDescent="0.2">
      <c r="A25" s="28" t="s">
        <v>97</v>
      </c>
      <c r="B25" s="18">
        <v>941800000</v>
      </c>
      <c r="C25" s="18">
        <v>693000000</v>
      </c>
      <c r="D25" s="19">
        <f t="shared" si="0"/>
        <v>0.35901875901875901</v>
      </c>
      <c r="F25" s="18">
        <v>941800000</v>
      </c>
      <c r="G25" s="18">
        <v>693000000</v>
      </c>
      <c r="H25" s="19">
        <f>F25/G25-1</f>
        <v>0.35901875901875901</v>
      </c>
      <c r="J25" s="18">
        <v>2502000000</v>
      </c>
    </row>
    <row r="26" spans="1:10" ht="9.9499999999999993" customHeight="1" x14ac:dyDescent="0.2">
      <c r="A26" s="28" t="s">
        <v>94</v>
      </c>
      <c r="B26" s="18">
        <v>2547500000</v>
      </c>
      <c r="C26" s="18">
        <v>1771000000</v>
      </c>
      <c r="D26" s="19">
        <f t="shared" si="0"/>
        <v>0.43845285149632973</v>
      </c>
      <c r="F26" s="18">
        <v>2547500000</v>
      </c>
      <c r="G26" s="18">
        <v>1771000000</v>
      </c>
      <c r="H26" s="19">
        <f>F26/G26-1</f>
        <v>0.43845285149632973</v>
      </c>
      <c r="J26" s="18">
        <v>6417700000</v>
      </c>
    </row>
    <row r="27" spans="1:10" ht="10.7" customHeight="1" x14ac:dyDescent="0.2">
      <c r="A27" s="36" t="s">
        <v>98</v>
      </c>
      <c r="B27" s="37">
        <f>SUM(B28:B32)</f>
        <v>365100000</v>
      </c>
      <c r="C27" s="37">
        <f>SUM(C28:C32)</f>
        <v>357000000</v>
      </c>
      <c r="D27" s="153">
        <f t="shared" si="0"/>
        <v>2.268907563025202E-2</v>
      </c>
      <c r="F27" s="37">
        <v>365100000</v>
      </c>
      <c r="G27" s="37">
        <v>357000000</v>
      </c>
      <c r="H27" s="38">
        <v>2.2689075630251999E-2</v>
      </c>
      <c r="J27" s="37">
        <f>SUM(J28:J32)</f>
        <v>1313200000</v>
      </c>
    </row>
    <row r="28" spans="1:10" ht="10.7" customHeight="1" x14ac:dyDescent="0.2">
      <c r="A28" s="182" t="s">
        <v>99</v>
      </c>
      <c r="B28" s="18">
        <v>87100000</v>
      </c>
      <c r="C28" s="18">
        <v>57100000</v>
      </c>
      <c r="D28" s="19">
        <f t="shared" si="0"/>
        <v>0.52539404553415059</v>
      </c>
      <c r="F28" s="18">
        <v>87100000</v>
      </c>
      <c r="G28" s="18">
        <v>57100000</v>
      </c>
      <c r="H28" s="19">
        <f t="shared" ref="H28:H33" si="1">F28/G28-1</f>
        <v>0.52539404553415059</v>
      </c>
      <c r="J28" s="18">
        <v>136200000</v>
      </c>
    </row>
    <row r="29" spans="1:10" ht="10.7" customHeight="1" x14ac:dyDescent="0.2">
      <c r="A29" s="182" t="s">
        <v>100</v>
      </c>
      <c r="B29" s="18">
        <v>43000000</v>
      </c>
      <c r="C29" s="18">
        <v>58900000</v>
      </c>
      <c r="D29" s="19">
        <f t="shared" si="0"/>
        <v>-0.2699490662139219</v>
      </c>
      <c r="F29" s="18">
        <v>43000000</v>
      </c>
      <c r="G29" s="18">
        <v>58900000</v>
      </c>
      <c r="H29" s="19">
        <f t="shared" si="1"/>
        <v>-0.2699490662139219</v>
      </c>
      <c r="J29" s="18">
        <v>260700000</v>
      </c>
    </row>
    <row r="30" spans="1:10" ht="10.7" customHeight="1" x14ac:dyDescent="0.2">
      <c r="A30" s="182" t="s">
        <v>101</v>
      </c>
      <c r="B30" s="18">
        <v>64500000</v>
      </c>
      <c r="C30" s="18">
        <v>62000000</v>
      </c>
      <c r="D30" s="19">
        <f t="shared" si="0"/>
        <v>4.0322580645161255E-2</v>
      </c>
      <c r="F30" s="18">
        <v>64500000</v>
      </c>
      <c r="G30" s="18">
        <v>62000000</v>
      </c>
      <c r="H30" s="19">
        <f t="shared" si="1"/>
        <v>4.0322580645161255E-2</v>
      </c>
      <c r="J30" s="18">
        <v>270500000</v>
      </c>
    </row>
    <row r="31" spans="1:10" ht="10.7" customHeight="1" x14ac:dyDescent="0.2">
      <c r="A31" s="182" t="s">
        <v>102</v>
      </c>
      <c r="B31" s="18">
        <v>123700000</v>
      </c>
      <c r="C31" s="18">
        <v>103200000</v>
      </c>
      <c r="D31" s="19">
        <f t="shared" si="0"/>
        <v>0.19864341085271309</v>
      </c>
      <c r="F31" s="18">
        <v>123700000</v>
      </c>
      <c r="G31" s="18">
        <v>103200000</v>
      </c>
      <c r="H31" s="19">
        <f t="shared" si="1"/>
        <v>0.19864341085271309</v>
      </c>
      <c r="J31" s="18">
        <v>440400000</v>
      </c>
    </row>
    <row r="32" spans="1:10" ht="10.7" customHeight="1" x14ac:dyDescent="0.2">
      <c r="A32" s="182" t="s">
        <v>103</v>
      </c>
      <c r="B32" s="18">
        <v>46800000</v>
      </c>
      <c r="C32" s="18">
        <v>75800000</v>
      </c>
      <c r="D32" s="19">
        <f t="shared" si="0"/>
        <v>-0.38258575197889177</v>
      </c>
      <c r="F32" s="18">
        <v>46800000</v>
      </c>
      <c r="G32" s="18">
        <v>75800000</v>
      </c>
      <c r="H32" s="19">
        <f t="shared" si="1"/>
        <v>-0.38258575197889177</v>
      </c>
      <c r="J32" s="18">
        <v>205400000</v>
      </c>
    </row>
    <row r="33" spans="1:10" ht="10.7" customHeight="1" x14ac:dyDescent="0.2">
      <c r="A33" s="28" t="s">
        <v>104</v>
      </c>
      <c r="B33" s="18">
        <v>693300000</v>
      </c>
      <c r="C33" s="18">
        <v>658900000</v>
      </c>
      <c r="D33" s="19">
        <f t="shared" si="0"/>
        <v>5.2208225830930433E-2</v>
      </c>
      <c r="F33" s="18">
        <v>693300000</v>
      </c>
      <c r="G33" s="18">
        <v>658900000</v>
      </c>
      <c r="H33" s="19">
        <f t="shared" si="1"/>
        <v>5.2208225830930433E-2</v>
      </c>
      <c r="J33" s="18">
        <v>3082900000</v>
      </c>
    </row>
    <row r="34" spans="1:10" ht="10.5" customHeight="1" x14ac:dyDescent="0.2">
      <c r="A34" s="183" t="s">
        <v>642</v>
      </c>
    </row>
    <row r="35" spans="1:10" ht="10.7" customHeight="1" x14ac:dyDescent="0.2">
      <c r="A35" s="182" t="s">
        <v>93</v>
      </c>
      <c r="B35" s="18">
        <v>39500000</v>
      </c>
      <c r="C35" s="18">
        <v>39400000</v>
      </c>
      <c r="D35" s="18">
        <v>0</v>
      </c>
      <c r="F35" s="18">
        <v>39500000</v>
      </c>
      <c r="G35" s="18">
        <v>39400000</v>
      </c>
      <c r="H35" s="19">
        <f>F35/G35-1</f>
        <v>2.5380710659899108E-3</v>
      </c>
      <c r="J35" s="18">
        <v>170500000</v>
      </c>
    </row>
    <row r="36" spans="1:10" ht="10.7" customHeight="1" x14ac:dyDescent="0.2">
      <c r="A36" s="182" t="s">
        <v>105</v>
      </c>
      <c r="B36" s="18">
        <v>295000000</v>
      </c>
      <c r="C36" s="18">
        <v>157400000</v>
      </c>
      <c r="D36" s="19">
        <f>B36/C36-1</f>
        <v>0.87420584498094023</v>
      </c>
      <c r="F36" s="18">
        <v>295000000</v>
      </c>
      <c r="G36" s="18">
        <v>157400000</v>
      </c>
      <c r="H36" s="19">
        <f>F36/G36-1</f>
        <v>0.87420584498094023</v>
      </c>
      <c r="J36" s="18">
        <v>963500000</v>
      </c>
    </row>
    <row r="37" spans="1:10" ht="10.7" hidden="1" customHeight="1" x14ac:dyDescent="0.2">
      <c r="A37" s="28" t="s">
        <v>106</v>
      </c>
    </row>
    <row r="38" spans="1:10" ht="10.7" customHeight="1" x14ac:dyDescent="0.2">
      <c r="A38" s="28" t="s">
        <v>107</v>
      </c>
      <c r="B38" s="18">
        <v>84100000</v>
      </c>
      <c r="C38" s="18">
        <v>73900000</v>
      </c>
      <c r="D38" s="19">
        <f>B38/C38-1</f>
        <v>0.13802435723951278</v>
      </c>
      <c r="F38" s="18">
        <v>84100000</v>
      </c>
      <c r="G38" s="18">
        <v>73900000</v>
      </c>
      <c r="H38" s="19">
        <f>F38/G38-1</f>
        <v>0.13802435723951278</v>
      </c>
      <c r="J38" s="18">
        <v>395000000</v>
      </c>
    </row>
    <row r="39" spans="1:10" ht="10.7" customHeight="1" x14ac:dyDescent="0.2">
      <c r="A39" s="277" t="s">
        <v>108</v>
      </c>
      <c r="B39" s="271"/>
    </row>
    <row r="40" spans="1:10" ht="10.7" customHeight="1" x14ac:dyDescent="0.2">
      <c r="A40" s="28" t="s">
        <v>93</v>
      </c>
      <c r="B40" s="18">
        <v>418700000</v>
      </c>
      <c r="C40" s="18">
        <v>397500000</v>
      </c>
      <c r="D40" s="19">
        <f>B40/C40-1</f>
        <v>5.3333333333333233E-2</v>
      </c>
      <c r="F40" s="18">
        <v>418700000</v>
      </c>
      <c r="G40" s="18">
        <v>397500000</v>
      </c>
      <c r="H40" s="19">
        <f>F40/G40-1</f>
        <v>5.3333333333333233E-2</v>
      </c>
      <c r="J40" s="18">
        <v>1624800000</v>
      </c>
    </row>
    <row r="41" spans="1:10" ht="10.7" customHeight="1" x14ac:dyDescent="0.2">
      <c r="A41" s="28" t="s">
        <v>94</v>
      </c>
      <c r="B41" s="18">
        <v>2547500000</v>
      </c>
      <c r="C41" s="18">
        <v>1771000000</v>
      </c>
      <c r="D41" s="19">
        <f>B41/C41-1</f>
        <v>0.43845285149632973</v>
      </c>
      <c r="F41" s="18">
        <v>2547500000</v>
      </c>
      <c r="G41" s="18">
        <v>1771000000</v>
      </c>
      <c r="H41" s="19">
        <f>F41/G41-1</f>
        <v>0.43845285149632973</v>
      </c>
      <c r="J41" s="18">
        <v>6417700000</v>
      </c>
    </row>
    <row r="42" spans="1:10" ht="10.7" customHeight="1" x14ac:dyDescent="0.2">
      <c r="A42" s="28" t="s">
        <v>98</v>
      </c>
      <c r="B42" s="18">
        <v>429700000</v>
      </c>
      <c r="C42" s="18">
        <v>461300000</v>
      </c>
      <c r="D42" s="19">
        <f>B42/C42-1</f>
        <v>-6.8502059397355319E-2</v>
      </c>
      <c r="F42" s="18">
        <v>429700000</v>
      </c>
      <c r="G42" s="18">
        <v>461300000</v>
      </c>
      <c r="H42" s="19">
        <f>F42/G42-1</f>
        <v>-6.8502059397355319E-2</v>
      </c>
      <c r="J42" s="18">
        <v>1743500000</v>
      </c>
    </row>
    <row r="43" spans="1:10" ht="10.7" customHeight="1" x14ac:dyDescent="0.2">
      <c r="A43" s="28" t="s">
        <v>104</v>
      </c>
      <c r="B43" s="18">
        <v>686800000</v>
      </c>
      <c r="C43" s="18">
        <v>652000000</v>
      </c>
      <c r="D43" s="19">
        <f>B43/C43-1</f>
        <v>5.337423312883427E-2</v>
      </c>
      <c r="F43" s="18">
        <v>686800000</v>
      </c>
      <c r="G43" s="18">
        <v>652000000</v>
      </c>
      <c r="H43" s="19">
        <f>F43/G43-1</f>
        <v>5.337423312883427E-2</v>
      </c>
      <c r="J43" s="18">
        <v>3056200000</v>
      </c>
    </row>
    <row r="44" spans="1:10" ht="10.7" customHeight="1" x14ac:dyDescent="0.2">
      <c r="A44" s="28" t="s">
        <v>109</v>
      </c>
    </row>
    <row r="45" spans="1:10" ht="10.7" customHeight="1" x14ac:dyDescent="0.2">
      <c r="A45" s="182" t="s">
        <v>93</v>
      </c>
      <c r="B45" s="18">
        <v>119200000</v>
      </c>
      <c r="C45" s="18">
        <v>113500000</v>
      </c>
      <c r="D45" s="19">
        <f>B45/C45-1</f>
        <v>5.0220264317180519E-2</v>
      </c>
      <c r="F45" s="18">
        <v>119200000</v>
      </c>
      <c r="G45" s="18">
        <v>113500000</v>
      </c>
      <c r="H45" s="19">
        <f>F45/G45-1</f>
        <v>5.0220264317180519E-2</v>
      </c>
      <c r="J45" s="18">
        <v>461600000</v>
      </c>
    </row>
    <row r="46" spans="1:10" ht="10.7" customHeight="1" x14ac:dyDescent="0.2">
      <c r="A46" s="182" t="s">
        <v>110</v>
      </c>
      <c r="B46" s="18">
        <v>127200000</v>
      </c>
      <c r="C46" s="18">
        <v>65400000</v>
      </c>
      <c r="D46" s="19">
        <f>B46/C46-1</f>
        <v>0.94495412844036708</v>
      </c>
      <c r="F46" s="18">
        <v>127200000</v>
      </c>
      <c r="G46" s="18">
        <v>65400000</v>
      </c>
      <c r="H46" s="19">
        <f>F46/G46-1</f>
        <v>0.94495412844036708</v>
      </c>
      <c r="J46" s="18">
        <v>434500000</v>
      </c>
    </row>
    <row r="47" spans="1:10" ht="10.7" customHeight="1" x14ac:dyDescent="0.2">
      <c r="A47" s="28" t="s">
        <v>107</v>
      </c>
      <c r="B47" s="21">
        <v>92500000</v>
      </c>
      <c r="C47" s="21">
        <v>84500000</v>
      </c>
      <c r="D47" s="22">
        <f>B47/C47-1</f>
        <v>9.4674556213017791E-2</v>
      </c>
      <c r="F47" s="21">
        <v>92500000</v>
      </c>
      <c r="G47" s="21">
        <v>84500000</v>
      </c>
      <c r="H47" s="22">
        <f>F47/G47-1</f>
        <v>9.4674556213017791E-2</v>
      </c>
      <c r="J47" s="21">
        <v>340200000</v>
      </c>
    </row>
    <row r="48" spans="1:10" ht="9.9499999999999993" customHeight="1" x14ac:dyDescent="0.2">
      <c r="A48" s="17" t="s">
        <v>111</v>
      </c>
      <c r="B48" s="24">
        <v>4421600000</v>
      </c>
      <c r="C48" s="24">
        <v>3545200000</v>
      </c>
      <c r="D48" s="25">
        <f>B48/C48-1</f>
        <v>0.24720749181992563</v>
      </c>
      <c r="F48" s="24">
        <v>4421600000</v>
      </c>
      <c r="G48" s="24">
        <v>3545200000</v>
      </c>
      <c r="H48" s="25">
        <f>F48/G48-1</f>
        <v>0.24720749181992563</v>
      </c>
      <c r="J48" s="24">
        <v>14078500000</v>
      </c>
    </row>
    <row r="49" spans="1:10" ht="12.6" customHeight="1" x14ac:dyDescent="0.2">
      <c r="A49" s="39" t="s">
        <v>112</v>
      </c>
      <c r="B49" s="40">
        <v>201266200000</v>
      </c>
      <c r="C49" s="40">
        <v>175726900000</v>
      </c>
      <c r="D49" s="41">
        <f>B49/C49-1</f>
        <v>0.14533517634465754</v>
      </c>
      <c r="F49" s="40">
        <v>201266200000</v>
      </c>
      <c r="G49" s="40">
        <v>175726900000</v>
      </c>
      <c r="H49" s="41">
        <f>F49/G49-1</f>
        <v>0.14533517634465754</v>
      </c>
      <c r="J49" s="40">
        <v>197486000000</v>
      </c>
    </row>
    <row r="50" spans="1:10" ht="10.7" customHeight="1" x14ac:dyDescent="0.2">
      <c r="A50" s="278" t="s">
        <v>113</v>
      </c>
      <c r="B50" s="278"/>
      <c r="C50" s="278"/>
      <c r="D50" s="278"/>
      <c r="E50" s="278"/>
      <c r="F50" s="278"/>
      <c r="G50" s="278"/>
      <c r="H50" s="278"/>
      <c r="I50" s="278"/>
      <c r="J50" s="278"/>
    </row>
    <row r="51" spans="1:10" ht="10.7" customHeight="1" x14ac:dyDescent="0.2">
      <c r="A51" s="277" t="s">
        <v>114</v>
      </c>
      <c r="B51" s="271"/>
      <c r="C51" s="271"/>
      <c r="D51" s="271"/>
      <c r="E51" s="271"/>
      <c r="F51" s="271"/>
      <c r="G51" s="271"/>
      <c r="H51" s="271"/>
      <c r="I51" s="271"/>
      <c r="J51" s="271"/>
    </row>
    <row r="52" spans="1:10" ht="10.7" customHeight="1" x14ac:dyDescent="0.2">
      <c r="A52" s="271"/>
      <c r="B52" s="271"/>
      <c r="C52" s="271"/>
      <c r="D52" s="271"/>
      <c r="E52" s="271"/>
      <c r="F52" s="271"/>
      <c r="G52" s="271"/>
      <c r="H52" s="271"/>
      <c r="I52" s="271"/>
      <c r="J52" s="271"/>
    </row>
    <row r="53" spans="1:10" ht="9.1999999999999993" customHeight="1" x14ac:dyDescent="0.2"/>
    <row r="54" spans="1:10" ht="10.7" customHeight="1" x14ac:dyDescent="0.2">
      <c r="A54" s="271"/>
      <c r="B54" s="271"/>
      <c r="C54" s="271"/>
      <c r="D54" s="271"/>
      <c r="E54" s="271"/>
      <c r="F54" s="271"/>
      <c r="G54" s="271"/>
      <c r="H54" s="271"/>
      <c r="I54" s="271"/>
      <c r="J54" s="271"/>
    </row>
  </sheetData>
  <mergeCells count="7">
    <mergeCell ref="B2:D2"/>
    <mergeCell ref="F2:H2"/>
    <mergeCell ref="A39:B39"/>
    <mergeCell ref="A54:J54"/>
    <mergeCell ref="A52:J52"/>
    <mergeCell ref="A51:J51"/>
    <mergeCell ref="A50:J50"/>
  </mergeCells>
  <conditionalFormatting sqref="C48">
    <cfRule type="cellIs" dxfId="70" priority="2" operator="notEqual">
      <formula>SUM(C40:C47)</formula>
    </cfRule>
  </conditionalFormatting>
  <conditionalFormatting sqref="J48">
    <cfRule type="cellIs" dxfId="69" priority="7" operator="notEqual">
      <formula>SUM(J40:J47)</formula>
    </cfRule>
  </conditionalFormatting>
  <conditionalFormatting sqref="G48">
    <cfRule type="cellIs" dxfId="68" priority="8" operator="notEqual">
      <formula>SUM(G40:G47)</formula>
    </cfRule>
  </conditionalFormatting>
  <conditionalFormatting sqref="F48">
    <cfRule type="cellIs" dxfId="67" priority="9" operator="notEqual">
      <formula>SUM(F40:F47)</formula>
    </cfRule>
  </conditionalFormatting>
  <conditionalFormatting sqref="B48">
    <cfRule type="cellIs" dxfId="66" priority="10" operator="notEqual">
      <formula>SUM(B40:B47)</formula>
    </cfRule>
  </conditionalFormatting>
  <pageMargins left="0.75" right="0.75" top="1" bottom="1" header="0.5" footer="0.5"/>
  <pageSetup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
  <sheetViews>
    <sheetView showRuler="0" zoomScaleNormal="100" workbookViewId="0">
      <selection activeCell="F13" sqref="F13"/>
    </sheetView>
  </sheetViews>
  <sheetFormatPr baseColWidth="10" defaultColWidth="13.140625" defaultRowHeight="12.75" x14ac:dyDescent="0.2"/>
  <cols>
    <col min="1" max="1" width="55.140625" customWidth="1"/>
    <col min="2" max="2" width="16.7109375" customWidth="1"/>
    <col min="3" max="3" width="0.28515625" customWidth="1"/>
    <col min="4" max="4" width="16.7109375" hidden="1" customWidth="1"/>
    <col min="5" max="5" width="0.28515625" hidden="1" customWidth="1"/>
    <col min="6" max="6" width="16.7109375" customWidth="1"/>
    <col min="7" max="7" width="0.28515625" customWidth="1"/>
    <col min="8" max="8" width="16.7109375" customWidth="1"/>
  </cols>
  <sheetData>
    <row r="1" spans="1:8" ht="10.7" customHeight="1" x14ac:dyDescent="0.2">
      <c r="A1" s="12" t="s">
        <v>115</v>
      </c>
      <c r="B1" s="42"/>
      <c r="C1" s="42"/>
      <c r="D1" s="42"/>
      <c r="E1" s="42"/>
      <c r="F1" s="42"/>
      <c r="G1" s="42"/>
      <c r="H1" s="42"/>
    </row>
    <row r="2" spans="1:8" ht="10.7" customHeight="1" x14ac:dyDescent="0.2"/>
    <row r="3" spans="1:8" ht="15.75" customHeight="1" x14ac:dyDescent="0.2">
      <c r="A3" s="13" t="s">
        <v>75</v>
      </c>
      <c r="B3" s="45" t="s">
        <v>116</v>
      </c>
      <c r="D3" s="45">
        <v>44104</v>
      </c>
      <c r="F3" s="45" t="s">
        <v>643</v>
      </c>
      <c r="H3" s="45" t="s">
        <v>117</v>
      </c>
    </row>
    <row r="4" spans="1:8" ht="10.7" customHeight="1" x14ac:dyDescent="0.2">
      <c r="A4" s="16" t="s">
        <v>118</v>
      </c>
      <c r="B4" s="43"/>
      <c r="C4" s="43"/>
      <c r="D4" s="43"/>
      <c r="E4" s="43"/>
      <c r="F4" s="43"/>
      <c r="G4" s="43"/>
      <c r="H4" s="43"/>
    </row>
    <row r="5" spans="1:8" ht="10.7" customHeight="1" x14ac:dyDescent="0.2">
      <c r="A5" s="17" t="s">
        <v>119</v>
      </c>
    </row>
    <row r="6" spans="1:8" ht="10.7" customHeight="1" x14ac:dyDescent="0.2">
      <c r="A6" s="28" t="s">
        <v>120</v>
      </c>
      <c r="B6" s="20">
        <v>17500000</v>
      </c>
      <c r="D6" s="20">
        <v>31100000</v>
      </c>
      <c r="F6" s="20">
        <v>31100000</v>
      </c>
      <c r="H6" s="20">
        <v>2700000</v>
      </c>
    </row>
    <row r="7" spans="1:8" ht="10.7" customHeight="1" x14ac:dyDescent="0.2">
      <c r="A7" s="28" t="s">
        <v>121</v>
      </c>
      <c r="B7" s="46">
        <v>4.0000000000000002E-4</v>
      </c>
      <c r="D7" s="46">
        <v>6.9999999999999999E-4</v>
      </c>
      <c r="F7" s="46">
        <v>6.9999999999999999E-4</v>
      </c>
      <c r="H7" s="46">
        <v>1E-4</v>
      </c>
    </row>
    <row r="8" spans="1:8" ht="10.7" customHeight="1" x14ac:dyDescent="0.2">
      <c r="A8" s="28" t="s">
        <v>122</v>
      </c>
      <c r="B8" s="18">
        <v>5600000</v>
      </c>
      <c r="D8" s="18">
        <v>14100000</v>
      </c>
      <c r="F8" s="18">
        <v>14100000</v>
      </c>
      <c r="H8" s="47">
        <v>2800000</v>
      </c>
    </row>
    <row r="9" spans="1:8" ht="10.7" customHeight="1" x14ac:dyDescent="0.2">
      <c r="A9" s="28" t="s">
        <v>123</v>
      </c>
      <c r="B9" s="32">
        <v>0.24199999999999999</v>
      </c>
      <c r="D9" s="32">
        <v>0.312</v>
      </c>
      <c r="F9" s="32">
        <v>0.312</v>
      </c>
      <c r="H9" s="32">
        <v>0.50900000000000001</v>
      </c>
    </row>
    <row r="10" spans="1:8" ht="10.7" customHeight="1" x14ac:dyDescent="0.2">
      <c r="A10" s="17" t="s">
        <v>124</v>
      </c>
    </row>
    <row r="11" spans="1:8" ht="10.7" customHeight="1" x14ac:dyDescent="0.2">
      <c r="A11" s="28" t="s">
        <v>125</v>
      </c>
      <c r="B11" s="46">
        <v>1.01E-2</v>
      </c>
      <c r="D11" s="46">
        <v>9.9000000000000008E-3</v>
      </c>
      <c r="F11" s="46">
        <v>9.9000000000000008E-3</v>
      </c>
      <c r="H11" s="46">
        <v>7.4999999999999997E-3</v>
      </c>
    </row>
    <row r="12" spans="1:8" ht="10.7" customHeight="1" x14ac:dyDescent="0.2">
      <c r="A12" s="17" t="s">
        <v>126</v>
      </c>
    </row>
    <row r="13" spans="1:8" ht="10.7" customHeight="1" x14ac:dyDescent="0.2">
      <c r="A13" s="28" t="s">
        <v>127</v>
      </c>
      <c r="B13" s="18">
        <v>0</v>
      </c>
      <c r="D13" s="46">
        <v>0</v>
      </c>
      <c r="F13" s="18">
        <v>0</v>
      </c>
      <c r="H13" s="46">
        <v>5.9999999999999995E-4</v>
      </c>
    </row>
    <row r="14" spans="1:8" ht="10.5" customHeight="1" x14ac:dyDescent="0.2">
      <c r="A14" s="39" t="s">
        <v>128</v>
      </c>
      <c r="B14" s="48">
        <v>0.95</v>
      </c>
      <c r="D14" s="48">
        <v>0.95</v>
      </c>
      <c r="F14" s="48">
        <v>0.95</v>
      </c>
      <c r="H14" s="48">
        <v>0.95</v>
      </c>
    </row>
    <row r="15" spans="1:8" ht="15.75" customHeight="1" x14ac:dyDescent="0.2">
      <c r="A15" s="49" t="s">
        <v>129</v>
      </c>
      <c r="B15" s="50">
        <v>1.28</v>
      </c>
      <c r="C15" s="53"/>
      <c r="D15" s="50">
        <v>1.3</v>
      </c>
      <c r="E15" s="53"/>
      <c r="F15" s="50">
        <v>1.3</v>
      </c>
      <c r="G15" s="53"/>
      <c r="H15" s="50">
        <v>1.37</v>
      </c>
    </row>
    <row r="16" spans="1:8" ht="15.75" customHeight="1" x14ac:dyDescent="0.2">
      <c r="A16" s="49" t="s">
        <v>130</v>
      </c>
      <c r="B16" s="51">
        <v>56.95</v>
      </c>
      <c r="C16" s="53"/>
      <c r="D16" s="51">
        <v>55.52</v>
      </c>
      <c r="E16" s="53"/>
      <c r="F16" s="51">
        <v>55.52</v>
      </c>
      <c r="G16" s="53"/>
      <c r="H16" s="51">
        <v>52.29</v>
      </c>
    </row>
    <row r="17" spans="1:8" ht="10.7" customHeight="1" x14ac:dyDescent="0.2">
      <c r="A17" s="279" t="s">
        <v>131</v>
      </c>
      <c r="B17" s="279"/>
      <c r="C17" s="279"/>
      <c r="D17" s="279"/>
      <c r="E17" s="279"/>
      <c r="F17" s="279"/>
      <c r="G17" s="279"/>
      <c r="H17" s="279"/>
    </row>
    <row r="18" spans="1:8" ht="10.7" customHeight="1" x14ac:dyDescent="0.2">
      <c r="A18" s="277"/>
      <c r="B18" s="271"/>
      <c r="C18" s="271"/>
      <c r="D18" s="271"/>
      <c r="E18" s="271"/>
      <c r="F18" s="271"/>
      <c r="G18" s="271"/>
      <c r="H18" s="271"/>
    </row>
  </sheetData>
  <mergeCells count="2">
    <mergeCell ref="A18:H18"/>
    <mergeCell ref="A17:H17"/>
  </mergeCells>
  <pageMargins left="0.75" right="0.75" top="1" bottom="1" header="0.5" footer="0.5"/>
  <pageSetup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31"/>
  <sheetViews>
    <sheetView showRuler="0" zoomScaleNormal="100" workbookViewId="0">
      <selection activeCell="A10" sqref="A10"/>
    </sheetView>
  </sheetViews>
  <sheetFormatPr baseColWidth="10" defaultColWidth="13.140625" defaultRowHeight="12.75" x14ac:dyDescent="0.2"/>
  <cols>
    <col min="1" max="1" width="43.140625" customWidth="1"/>
    <col min="2" max="4" width="7.5703125" hidden="1" customWidth="1"/>
    <col min="5" max="5" width="7.5703125" customWidth="1"/>
    <col min="6" max="6" width="0.28515625" customWidth="1"/>
    <col min="7" max="10" width="7.5703125" customWidth="1"/>
    <col min="11" max="11" width="0.28515625" customWidth="1"/>
    <col min="12" max="15" width="7.5703125" customWidth="1"/>
    <col min="16" max="16" width="0.28515625" customWidth="1"/>
    <col min="17" max="17" width="7.5703125" hidden="1" customWidth="1"/>
    <col min="18" max="18" width="0.28515625" hidden="1" customWidth="1"/>
    <col min="19" max="19" width="7.5703125" hidden="1" customWidth="1"/>
    <col min="20" max="20" width="0.28515625" hidden="1" customWidth="1"/>
    <col min="21" max="21" width="7.5703125" customWidth="1"/>
    <col min="22" max="22" width="0.28515625" customWidth="1"/>
    <col min="23" max="23" width="7.5703125" customWidth="1"/>
  </cols>
  <sheetData>
    <row r="1" spans="1:23" ht="12.6" customHeight="1" x14ac:dyDescent="0.2">
      <c r="A1" s="12" t="s">
        <v>79</v>
      </c>
      <c r="B1" s="12"/>
      <c r="C1" s="12"/>
      <c r="D1" s="12"/>
      <c r="E1" s="12"/>
      <c r="F1" s="12"/>
      <c r="G1" s="12"/>
      <c r="H1" s="12"/>
      <c r="I1" s="12"/>
      <c r="J1" s="12"/>
      <c r="K1" s="12"/>
      <c r="L1" s="12"/>
      <c r="M1" s="12"/>
      <c r="N1" s="12"/>
      <c r="O1" s="12"/>
      <c r="P1" s="12"/>
      <c r="Q1" s="12"/>
      <c r="R1" s="12"/>
      <c r="S1" s="12"/>
      <c r="T1" s="12"/>
      <c r="U1" s="12"/>
      <c r="V1" s="12"/>
      <c r="W1" s="12"/>
    </row>
    <row r="2" spans="1:23" ht="12.6" customHeight="1" x14ac:dyDescent="0.2">
      <c r="B2" s="280">
        <v>2021</v>
      </c>
      <c r="C2" s="271"/>
      <c r="D2" s="271"/>
      <c r="E2" s="271"/>
      <c r="G2" s="280">
        <v>2020</v>
      </c>
      <c r="H2" s="271"/>
      <c r="I2" s="271"/>
      <c r="J2" s="271"/>
      <c r="L2" s="280">
        <v>2019</v>
      </c>
      <c r="M2" s="271"/>
      <c r="N2" s="271"/>
      <c r="O2" s="271"/>
      <c r="Q2" s="54">
        <v>2021</v>
      </c>
      <c r="S2" s="54">
        <v>2020</v>
      </c>
      <c r="U2" s="54">
        <v>2020</v>
      </c>
      <c r="W2" s="54">
        <v>2019</v>
      </c>
    </row>
    <row r="3" spans="1:23" ht="12.6" customHeight="1" x14ac:dyDescent="0.2">
      <c r="A3" s="13" t="s">
        <v>75</v>
      </c>
      <c r="B3" s="55" t="s">
        <v>132</v>
      </c>
      <c r="C3" s="55" t="s">
        <v>133</v>
      </c>
      <c r="D3" s="55" t="s">
        <v>134</v>
      </c>
      <c r="E3" s="55" t="s">
        <v>135</v>
      </c>
      <c r="G3" s="55" t="s">
        <v>132</v>
      </c>
      <c r="H3" s="55" t="s">
        <v>133</v>
      </c>
      <c r="I3" s="55" t="s">
        <v>134</v>
      </c>
      <c r="J3" s="55" t="s">
        <v>135</v>
      </c>
      <c r="L3" s="55" t="s">
        <v>132</v>
      </c>
      <c r="M3" s="55" t="s">
        <v>133</v>
      </c>
      <c r="N3" s="55" t="s">
        <v>134</v>
      </c>
      <c r="O3" s="55" t="s">
        <v>135</v>
      </c>
      <c r="Q3" s="55" t="s">
        <v>136</v>
      </c>
      <c r="S3" s="55" t="s">
        <v>136</v>
      </c>
      <c r="U3" s="55" t="s">
        <v>137</v>
      </c>
      <c r="W3" s="55" t="s">
        <v>137</v>
      </c>
    </row>
    <row r="4" spans="1:23" ht="12.6" customHeight="1" x14ac:dyDescent="0.2">
      <c r="A4" s="16" t="s">
        <v>138</v>
      </c>
      <c r="B4" s="43"/>
      <c r="C4" s="43"/>
      <c r="D4" s="43"/>
      <c r="E4" s="43"/>
      <c r="F4" s="43"/>
      <c r="G4" s="43"/>
      <c r="H4" s="43"/>
      <c r="I4" s="43"/>
      <c r="J4" s="43"/>
      <c r="K4" s="43"/>
      <c r="L4" s="43"/>
      <c r="M4" s="43"/>
      <c r="N4" s="43"/>
      <c r="O4" s="43"/>
      <c r="P4" s="43"/>
      <c r="Q4" s="43"/>
      <c r="R4" s="43"/>
      <c r="S4" s="43"/>
      <c r="T4" s="43"/>
      <c r="U4" s="43"/>
      <c r="V4" s="43"/>
      <c r="W4" s="43"/>
    </row>
    <row r="5" spans="1:23" ht="12.6" customHeight="1" x14ac:dyDescent="0.2">
      <c r="A5" s="17" t="s">
        <v>138</v>
      </c>
      <c r="B5" s="18">
        <v>0</v>
      </c>
      <c r="C5" s="18">
        <v>0</v>
      </c>
      <c r="D5" s="18">
        <v>0</v>
      </c>
      <c r="E5" s="18">
        <v>173900000</v>
      </c>
      <c r="G5" s="18">
        <v>172400000</v>
      </c>
      <c r="H5" s="18">
        <v>219000000</v>
      </c>
      <c r="I5" s="18">
        <v>194900000</v>
      </c>
      <c r="J5" s="18">
        <v>46000000</v>
      </c>
      <c r="L5" s="18">
        <v>165800000</v>
      </c>
      <c r="M5" s="18">
        <v>189100000</v>
      </c>
      <c r="N5" s="18">
        <v>187000000</v>
      </c>
      <c r="O5" s="18">
        <v>157500000</v>
      </c>
      <c r="Q5" s="18">
        <v>173900000</v>
      </c>
      <c r="S5" s="18">
        <v>46000000</v>
      </c>
      <c r="U5" s="18">
        <v>632300000</v>
      </c>
      <c r="W5" s="18">
        <v>699400000</v>
      </c>
    </row>
    <row r="6" spans="1:23" ht="12.6" customHeight="1" x14ac:dyDescent="0.2">
      <c r="A6" s="17" t="s">
        <v>139</v>
      </c>
      <c r="B6" s="56"/>
      <c r="C6" s="56"/>
      <c r="D6" s="56"/>
      <c r="E6" s="21">
        <v>-4700000</v>
      </c>
      <c r="G6" s="21">
        <v>-5200000</v>
      </c>
      <c r="H6" s="21">
        <v>-4000000</v>
      </c>
      <c r="I6" s="21">
        <v>6700000</v>
      </c>
      <c r="J6" s="21">
        <v>1300000</v>
      </c>
      <c r="L6" s="21">
        <v>-10700000</v>
      </c>
      <c r="M6" s="21">
        <v>0</v>
      </c>
      <c r="N6" s="21">
        <v>-100000</v>
      </c>
      <c r="O6" s="21">
        <v>700000</v>
      </c>
      <c r="Q6" s="21">
        <v>-4700000</v>
      </c>
      <c r="S6" s="21">
        <v>1300000</v>
      </c>
      <c r="U6" s="21">
        <v>-1200000</v>
      </c>
      <c r="W6" s="21">
        <v>-10100000</v>
      </c>
    </row>
    <row r="7" spans="1:23" ht="12.6" customHeight="1" x14ac:dyDescent="0.2">
      <c r="A7" s="17" t="s">
        <v>80</v>
      </c>
      <c r="B7" s="57">
        <v>0</v>
      </c>
      <c r="C7" s="57">
        <v>0</v>
      </c>
      <c r="D7" s="57">
        <v>0</v>
      </c>
      <c r="E7" s="57">
        <v>178600000</v>
      </c>
      <c r="G7" s="57">
        <v>177600000</v>
      </c>
      <c r="H7" s="57">
        <v>223000000</v>
      </c>
      <c r="I7" s="57">
        <v>188200000</v>
      </c>
      <c r="J7" s="57">
        <v>44700000</v>
      </c>
      <c r="L7" s="57">
        <v>176500000</v>
      </c>
      <c r="M7" s="57">
        <v>189100000</v>
      </c>
      <c r="N7" s="57">
        <v>187100000</v>
      </c>
      <c r="O7" s="57">
        <v>156800000</v>
      </c>
      <c r="Q7" s="57">
        <v>178600000</v>
      </c>
      <c r="S7" s="57">
        <v>44700000</v>
      </c>
      <c r="U7" s="57">
        <v>633500000</v>
      </c>
      <c r="W7" s="57">
        <v>709500000</v>
      </c>
    </row>
    <row r="8" spans="1:23" ht="12.6" customHeight="1" x14ac:dyDescent="0.2">
      <c r="A8" s="17" t="s">
        <v>652</v>
      </c>
      <c r="B8" s="58"/>
      <c r="C8" s="58"/>
      <c r="D8" s="58"/>
      <c r="E8" s="18">
        <v>5700000</v>
      </c>
      <c r="G8" s="18">
        <v>5700000</v>
      </c>
      <c r="H8" s="18">
        <v>5500000</v>
      </c>
      <c r="I8" s="18">
        <v>5500000</v>
      </c>
      <c r="J8" s="18">
        <v>5600000</v>
      </c>
      <c r="L8" s="18">
        <v>5300000</v>
      </c>
      <c r="M8" s="18">
        <v>5400000</v>
      </c>
      <c r="N8" s="18">
        <v>5700000</v>
      </c>
      <c r="O8" s="18">
        <v>5700000</v>
      </c>
      <c r="Q8" s="18">
        <v>5700000</v>
      </c>
      <c r="S8" s="18">
        <v>5600000</v>
      </c>
      <c r="U8" s="18">
        <v>22300000</v>
      </c>
      <c r="W8" s="18">
        <v>22100000</v>
      </c>
    </row>
    <row r="9" spans="1:23" ht="12.6" hidden="1" customHeight="1" x14ac:dyDescent="0.2">
      <c r="A9" s="17" t="s">
        <v>140</v>
      </c>
      <c r="B9" s="56"/>
      <c r="C9" s="56"/>
      <c r="D9" s="56"/>
      <c r="E9" s="21">
        <v>0</v>
      </c>
      <c r="G9" s="21">
        <v>0</v>
      </c>
      <c r="H9" s="21">
        <v>0</v>
      </c>
      <c r="I9" s="21">
        <v>0</v>
      </c>
      <c r="J9" s="21">
        <v>0</v>
      </c>
      <c r="L9" s="21">
        <v>0</v>
      </c>
      <c r="M9" s="21">
        <v>0</v>
      </c>
      <c r="N9" s="21">
        <v>0</v>
      </c>
      <c r="O9" s="21">
        <v>0</v>
      </c>
      <c r="Q9" s="21">
        <v>0</v>
      </c>
      <c r="S9" s="21">
        <v>0</v>
      </c>
      <c r="U9" s="21">
        <v>0</v>
      </c>
      <c r="W9" s="21">
        <v>0</v>
      </c>
    </row>
    <row r="10" spans="1:23" ht="12.6" customHeight="1" x14ac:dyDescent="0.2">
      <c r="A10" s="17" t="s">
        <v>82</v>
      </c>
      <c r="B10" s="24">
        <v>0</v>
      </c>
      <c r="C10" s="24">
        <v>0</v>
      </c>
      <c r="D10" s="24">
        <v>0</v>
      </c>
      <c r="E10" s="24">
        <v>172900000</v>
      </c>
      <c r="G10" s="24">
        <v>171900000</v>
      </c>
      <c r="H10" s="24">
        <v>217500000</v>
      </c>
      <c r="I10" s="24">
        <v>182700000</v>
      </c>
      <c r="J10" s="24">
        <v>39100000</v>
      </c>
      <c r="L10" s="24">
        <v>171200000</v>
      </c>
      <c r="M10" s="24">
        <v>183700000</v>
      </c>
      <c r="N10" s="24">
        <v>181400000</v>
      </c>
      <c r="O10" s="24">
        <v>151100000</v>
      </c>
      <c r="Q10" s="24">
        <v>172900000</v>
      </c>
      <c r="S10" s="24">
        <v>39100000</v>
      </c>
      <c r="U10" s="24">
        <v>611200000</v>
      </c>
      <c r="W10" s="24">
        <v>687400000</v>
      </c>
    </row>
    <row r="11" spans="1:23" ht="12" customHeight="1" x14ac:dyDescent="0.2">
      <c r="B11" s="68"/>
      <c r="C11" s="68"/>
      <c r="D11" s="68"/>
      <c r="E11" s="68"/>
      <c r="G11" s="68"/>
      <c r="H11" s="68"/>
      <c r="I11" s="68"/>
      <c r="J11" s="68"/>
      <c r="L11" s="68"/>
      <c r="M11" s="68"/>
      <c r="N11" s="68"/>
      <c r="O11" s="68"/>
      <c r="Q11" s="68"/>
      <c r="S11" s="68"/>
      <c r="U11" s="68"/>
      <c r="W11" s="68"/>
    </row>
    <row r="12" spans="1:23" ht="12.6" customHeight="1" x14ac:dyDescent="0.2">
      <c r="A12" s="16" t="s">
        <v>83</v>
      </c>
      <c r="B12" s="43"/>
      <c r="C12" s="43"/>
      <c r="D12" s="43"/>
      <c r="E12" s="43"/>
      <c r="F12" s="43"/>
      <c r="G12" s="43"/>
      <c r="H12" s="43"/>
      <c r="I12" s="43"/>
      <c r="J12" s="43"/>
      <c r="K12" s="43"/>
      <c r="L12" s="43"/>
      <c r="M12" s="43"/>
      <c r="N12" s="43"/>
      <c r="O12" s="43"/>
      <c r="P12" s="43"/>
      <c r="Q12" s="43"/>
      <c r="R12" s="43"/>
      <c r="S12" s="43"/>
      <c r="T12" s="43"/>
      <c r="U12" s="43"/>
      <c r="V12" s="43"/>
      <c r="W12" s="43"/>
    </row>
    <row r="13" spans="1:23" ht="12.6" customHeight="1" x14ac:dyDescent="0.2">
      <c r="A13" s="17" t="s">
        <v>84</v>
      </c>
      <c r="B13" s="59"/>
      <c r="C13" s="59"/>
      <c r="D13" s="59"/>
      <c r="E13" s="31">
        <v>1.61</v>
      </c>
      <c r="G13" s="31">
        <v>1.61</v>
      </c>
      <c r="H13" s="31">
        <v>2.0299999999999998</v>
      </c>
      <c r="I13" s="31">
        <v>1.71</v>
      </c>
      <c r="J13" s="31">
        <v>0.37</v>
      </c>
      <c r="L13" s="31">
        <v>1.6</v>
      </c>
      <c r="M13" s="31">
        <v>1.73</v>
      </c>
      <c r="N13" s="31">
        <v>1.7</v>
      </c>
      <c r="O13" s="31">
        <v>1.41</v>
      </c>
      <c r="Q13" s="31">
        <v>1.6</v>
      </c>
      <c r="S13" s="31">
        <v>0.36</v>
      </c>
      <c r="U13" s="31">
        <v>5.71</v>
      </c>
      <c r="W13" s="31">
        <v>6.43</v>
      </c>
    </row>
    <row r="14" spans="1:23" ht="12.6" customHeight="1" x14ac:dyDescent="0.2">
      <c r="A14" s="17" t="s">
        <v>85</v>
      </c>
      <c r="B14" s="59"/>
      <c r="C14" s="59"/>
      <c r="D14" s="59"/>
      <c r="E14" s="31">
        <v>1.61</v>
      </c>
      <c r="G14" s="31">
        <v>1.6</v>
      </c>
      <c r="H14" s="31">
        <v>2.0299999999999998</v>
      </c>
      <c r="I14" s="31">
        <v>1.71</v>
      </c>
      <c r="J14" s="31">
        <v>0.36</v>
      </c>
      <c r="L14" s="31">
        <v>1.59</v>
      </c>
      <c r="M14" s="31">
        <v>1.72</v>
      </c>
      <c r="N14" s="31">
        <v>1.69</v>
      </c>
      <c r="O14" s="31">
        <v>1.4</v>
      </c>
      <c r="Q14" s="31">
        <v>1.61</v>
      </c>
      <c r="S14" s="31">
        <v>0.36</v>
      </c>
      <c r="U14" s="31">
        <v>5.7</v>
      </c>
      <c r="W14" s="31">
        <v>6.4</v>
      </c>
    </row>
    <row r="15" spans="1:23" ht="12.6" customHeight="1" x14ac:dyDescent="0.2">
      <c r="A15" s="39" t="s">
        <v>141</v>
      </c>
      <c r="B15" s="60">
        <v>0</v>
      </c>
      <c r="C15" s="60">
        <v>0</v>
      </c>
      <c r="D15" s="60">
        <v>0</v>
      </c>
      <c r="E15" s="60">
        <v>1.79</v>
      </c>
      <c r="F15" s="61"/>
      <c r="G15" s="60">
        <v>1.73</v>
      </c>
      <c r="H15" s="60">
        <v>2.19</v>
      </c>
      <c r="I15" s="60">
        <v>1.71</v>
      </c>
      <c r="J15" s="60">
        <v>1.49</v>
      </c>
      <c r="K15" s="61"/>
      <c r="L15" s="60">
        <v>1.68</v>
      </c>
      <c r="M15" s="60">
        <v>1.82</v>
      </c>
      <c r="N15" s="60">
        <v>1.72</v>
      </c>
      <c r="O15" s="60">
        <v>1.33</v>
      </c>
      <c r="P15" s="61"/>
      <c r="Q15" s="60">
        <v>1.79</v>
      </c>
      <c r="R15" s="61"/>
      <c r="S15" s="60">
        <v>1.49</v>
      </c>
      <c r="T15" s="61"/>
      <c r="U15" s="60">
        <v>7.12</v>
      </c>
      <c r="V15" s="61"/>
      <c r="W15" s="60">
        <v>6.55</v>
      </c>
    </row>
    <row r="16" spans="1:23" ht="12.6" customHeight="1" x14ac:dyDescent="0.2">
      <c r="A16" s="62" t="s">
        <v>142</v>
      </c>
      <c r="B16" s="43"/>
      <c r="C16" s="43"/>
      <c r="D16" s="43"/>
      <c r="E16" s="43"/>
      <c r="F16" s="43"/>
      <c r="G16" s="43"/>
      <c r="H16" s="43"/>
      <c r="I16" s="43"/>
      <c r="J16" s="43"/>
      <c r="K16" s="43"/>
      <c r="L16" s="43"/>
      <c r="M16" s="43"/>
      <c r="N16" s="43"/>
      <c r="O16" s="43"/>
      <c r="P16" s="43"/>
      <c r="Q16" s="43"/>
      <c r="R16" s="43"/>
      <c r="S16" s="43"/>
      <c r="T16" s="43"/>
      <c r="U16" s="43"/>
      <c r="V16" s="43"/>
      <c r="W16" s="43"/>
    </row>
    <row r="17" spans="1:23" ht="12.6" customHeight="1" x14ac:dyDescent="0.2">
      <c r="A17" s="17" t="s">
        <v>88</v>
      </c>
      <c r="B17" s="59"/>
      <c r="C17" s="59"/>
      <c r="D17" s="59"/>
      <c r="E17" s="32">
        <v>0.115</v>
      </c>
      <c r="G17" s="32">
        <v>0.11700000000000001</v>
      </c>
      <c r="H17" s="32">
        <v>0.151</v>
      </c>
      <c r="I17" s="32">
        <v>0.13</v>
      </c>
      <c r="J17" s="32">
        <v>2.8000000000000001E-2</v>
      </c>
      <c r="L17" s="32">
        <v>0.12495199999999999</v>
      </c>
      <c r="M17" s="32">
        <v>0.13756699999999999</v>
      </c>
      <c r="N17" s="32">
        <v>0.13845199999999999</v>
      </c>
      <c r="O17" s="32">
        <v>0.116938</v>
      </c>
      <c r="Q17" s="34">
        <v>0</v>
      </c>
      <c r="S17" s="34">
        <v>0</v>
      </c>
      <c r="U17" s="18">
        <v>0</v>
      </c>
      <c r="W17" s="18">
        <v>0</v>
      </c>
    </row>
    <row r="18" spans="1:23" ht="12.6" customHeight="1" x14ac:dyDescent="0.2">
      <c r="A18" s="17" t="s">
        <v>89</v>
      </c>
      <c r="B18" s="59"/>
      <c r="C18" s="59"/>
      <c r="D18" s="59"/>
      <c r="E18" s="32">
        <v>0.127</v>
      </c>
      <c r="G18" s="32">
        <v>0.106</v>
      </c>
      <c r="H18" s="32">
        <v>0.109</v>
      </c>
      <c r="I18" s="32">
        <v>0.105</v>
      </c>
      <c r="J18" s="32">
        <v>0.107</v>
      </c>
      <c r="L18" s="32">
        <v>0.12859300000000001</v>
      </c>
      <c r="M18" s="32">
        <v>0.12667700000000001</v>
      </c>
      <c r="N18" s="32">
        <v>0.12573699999999999</v>
      </c>
      <c r="O18" s="32">
        <v>0.12427000000000001</v>
      </c>
      <c r="Q18" s="34">
        <v>0</v>
      </c>
      <c r="S18" s="34">
        <v>0</v>
      </c>
      <c r="U18" s="18">
        <v>0</v>
      </c>
      <c r="W18" s="18">
        <v>0</v>
      </c>
    </row>
    <row r="19" spans="1:23" ht="12.6" customHeight="1" x14ac:dyDescent="0.2">
      <c r="A19" s="39" t="s">
        <v>90</v>
      </c>
      <c r="B19" s="48">
        <v>0</v>
      </c>
      <c r="C19" s="48">
        <v>0</v>
      </c>
      <c r="D19" s="48">
        <v>0</v>
      </c>
      <c r="E19" s="48">
        <v>0.13600000000000001</v>
      </c>
      <c r="G19" s="48">
        <v>0.13300000000000001</v>
      </c>
      <c r="H19" s="48">
        <v>0.13500000000000001</v>
      </c>
      <c r="I19" s="48">
        <v>0.13100000000000001</v>
      </c>
      <c r="J19" s="48">
        <v>0.13300000000000001</v>
      </c>
      <c r="L19" s="48">
        <v>0.13100000000000001</v>
      </c>
      <c r="M19" s="63" t="s">
        <v>143</v>
      </c>
      <c r="N19" s="63" t="s">
        <v>143</v>
      </c>
      <c r="O19" s="63" t="s">
        <v>143</v>
      </c>
      <c r="Q19" s="64">
        <v>0</v>
      </c>
      <c r="S19" s="64">
        <v>0</v>
      </c>
      <c r="U19" s="18">
        <v>0</v>
      </c>
      <c r="W19" s="18">
        <v>0</v>
      </c>
    </row>
    <row r="20" spans="1:23" ht="12.6" customHeight="1" x14ac:dyDescent="0.2">
      <c r="A20" s="281" t="s">
        <v>144</v>
      </c>
      <c r="B20" s="281"/>
      <c r="C20" s="281"/>
      <c r="D20" s="281"/>
      <c r="E20" s="281"/>
      <c r="F20" s="281"/>
      <c r="G20" s="281"/>
      <c r="H20" s="281"/>
      <c r="I20" s="281"/>
      <c r="J20" s="281"/>
      <c r="K20" s="281"/>
      <c r="L20" s="43"/>
      <c r="M20" s="43"/>
      <c r="N20" s="43"/>
      <c r="O20" s="43"/>
      <c r="P20" s="43"/>
      <c r="Q20" s="43"/>
      <c r="R20" s="43"/>
      <c r="S20" s="43"/>
      <c r="T20" s="43"/>
      <c r="U20" s="43"/>
      <c r="V20" s="43"/>
      <c r="W20" s="43"/>
    </row>
    <row r="21" spans="1:23" ht="12.6" customHeight="1" x14ac:dyDescent="0.2">
      <c r="A21" s="17" t="s">
        <v>93</v>
      </c>
      <c r="B21" s="58"/>
      <c r="C21" s="58"/>
      <c r="D21" s="18">
        <v>0</v>
      </c>
      <c r="E21" s="18">
        <v>81100000</v>
      </c>
      <c r="G21" s="18">
        <v>96800000</v>
      </c>
      <c r="H21" s="18">
        <v>106600000</v>
      </c>
      <c r="I21" s="18">
        <v>96400000</v>
      </c>
      <c r="J21" s="18">
        <v>34800000</v>
      </c>
      <c r="L21" s="18">
        <v>92700000</v>
      </c>
      <c r="M21" s="18">
        <v>94300000</v>
      </c>
      <c r="N21" s="18">
        <v>92700000</v>
      </c>
      <c r="O21" s="18">
        <v>79800000</v>
      </c>
      <c r="Q21" s="18">
        <v>81100000</v>
      </c>
      <c r="S21" s="18">
        <v>34800000</v>
      </c>
      <c r="U21" s="18">
        <v>334600000</v>
      </c>
      <c r="W21" s="18">
        <v>359500000</v>
      </c>
    </row>
    <row r="22" spans="1:23" ht="12.6" customHeight="1" x14ac:dyDescent="0.2">
      <c r="A22" s="17" t="s">
        <v>94</v>
      </c>
      <c r="B22" s="58"/>
      <c r="C22" s="58"/>
      <c r="D22" s="18">
        <v>0</v>
      </c>
      <c r="E22" s="18">
        <v>50500000</v>
      </c>
      <c r="G22" s="18">
        <v>36300000</v>
      </c>
      <c r="H22" s="18">
        <v>72200000</v>
      </c>
      <c r="I22" s="18">
        <v>36700000</v>
      </c>
      <c r="J22" s="18">
        <v>-24200000</v>
      </c>
      <c r="L22" s="18">
        <v>41900000</v>
      </c>
      <c r="M22" s="18">
        <v>52000000</v>
      </c>
      <c r="N22" s="18">
        <v>44000000</v>
      </c>
      <c r="O22" s="18">
        <v>34400000</v>
      </c>
      <c r="Q22" s="18">
        <v>50500000</v>
      </c>
      <c r="S22" s="18">
        <v>-24200000</v>
      </c>
      <c r="U22" s="18">
        <v>121000000</v>
      </c>
      <c r="W22" s="18">
        <v>172300000</v>
      </c>
    </row>
    <row r="23" spans="1:23" ht="12.6" customHeight="1" x14ac:dyDescent="0.2">
      <c r="A23" s="17" t="s">
        <v>98</v>
      </c>
      <c r="B23" s="58"/>
      <c r="C23" s="58"/>
      <c r="D23" s="18">
        <v>0</v>
      </c>
      <c r="E23" s="18">
        <v>13500000</v>
      </c>
      <c r="G23" s="18">
        <v>9900000</v>
      </c>
      <c r="H23" s="18">
        <v>14400000</v>
      </c>
      <c r="I23" s="18">
        <v>29400000</v>
      </c>
      <c r="J23" s="18">
        <v>7200000</v>
      </c>
      <c r="L23" s="18">
        <v>8900000</v>
      </c>
      <c r="M23" s="18">
        <v>17900000</v>
      </c>
      <c r="N23" s="18">
        <v>21500000</v>
      </c>
      <c r="O23" s="18">
        <v>17300000</v>
      </c>
      <c r="Q23" s="18">
        <v>13500000</v>
      </c>
      <c r="S23" s="18">
        <v>7200000</v>
      </c>
      <c r="U23" s="18">
        <v>60900000</v>
      </c>
      <c r="W23" s="18">
        <v>65600000</v>
      </c>
    </row>
    <row r="24" spans="1:23" ht="12.6" customHeight="1" x14ac:dyDescent="0.2">
      <c r="A24" s="17" t="s">
        <v>104</v>
      </c>
      <c r="B24" s="58"/>
      <c r="C24" s="58"/>
      <c r="D24" s="18">
        <v>0</v>
      </c>
      <c r="E24" s="18">
        <v>7700000</v>
      </c>
      <c r="G24" s="18">
        <v>10700000</v>
      </c>
      <c r="H24" s="18">
        <v>3100000</v>
      </c>
      <c r="I24" s="18">
        <v>11800000</v>
      </c>
      <c r="J24" s="18">
        <v>8000000</v>
      </c>
      <c r="L24" s="18">
        <v>9600000</v>
      </c>
      <c r="M24" s="18">
        <v>7900000</v>
      </c>
      <c r="N24" s="18">
        <v>7400000</v>
      </c>
      <c r="O24" s="18">
        <v>7100000</v>
      </c>
      <c r="Q24" s="18">
        <v>7700000</v>
      </c>
      <c r="S24" s="18">
        <v>8000000</v>
      </c>
      <c r="U24" s="18">
        <v>33600000</v>
      </c>
      <c r="W24" s="18">
        <v>32000000</v>
      </c>
    </row>
    <row r="25" spans="1:23" ht="12.6" customHeight="1" x14ac:dyDescent="0.2">
      <c r="A25" s="17" t="s">
        <v>109</v>
      </c>
      <c r="B25" s="56"/>
      <c r="C25" s="56"/>
      <c r="D25" s="21">
        <v>0</v>
      </c>
      <c r="E25" s="21">
        <v>20100000</v>
      </c>
      <c r="G25" s="21">
        <v>18200000</v>
      </c>
      <c r="H25" s="21">
        <v>21200000</v>
      </c>
      <c r="I25" s="21">
        <v>8400000</v>
      </c>
      <c r="J25" s="21">
        <v>13300000</v>
      </c>
      <c r="L25" s="21">
        <v>18100000</v>
      </c>
      <c r="M25" s="21">
        <v>11600000</v>
      </c>
      <c r="N25" s="21">
        <v>15800000</v>
      </c>
      <c r="O25" s="21">
        <v>12500000</v>
      </c>
      <c r="Q25" s="21">
        <v>20100000</v>
      </c>
      <c r="S25" s="21">
        <v>13300000</v>
      </c>
      <c r="U25" s="21">
        <v>61100000</v>
      </c>
      <c r="W25" s="21">
        <v>58000000</v>
      </c>
    </row>
    <row r="26" spans="1:23" ht="12.6" customHeight="1" x14ac:dyDescent="0.2">
      <c r="A26" s="65" t="s">
        <v>111</v>
      </c>
      <c r="B26" s="24">
        <v>0</v>
      </c>
      <c r="C26" s="24">
        <v>0</v>
      </c>
      <c r="D26" s="24">
        <v>0</v>
      </c>
      <c r="E26" s="24">
        <v>172900000</v>
      </c>
      <c r="G26" s="24">
        <v>171900000</v>
      </c>
      <c r="H26" s="24">
        <v>217500000</v>
      </c>
      <c r="I26" s="24">
        <v>182700000</v>
      </c>
      <c r="J26" s="24">
        <v>39100000</v>
      </c>
      <c r="L26" s="24">
        <v>171200000</v>
      </c>
      <c r="M26" s="24">
        <v>183700000</v>
      </c>
      <c r="N26" s="24">
        <v>181400000</v>
      </c>
      <c r="O26" s="24">
        <v>151100000</v>
      </c>
      <c r="Q26" s="24">
        <v>172900000</v>
      </c>
      <c r="S26" s="24">
        <v>39100000</v>
      </c>
      <c r="U26" s="24">
        <v>611200000</v>
      </c>
      <c r="W26" s="24">
        <v>687400000</v>
      </c>
    </row>
    <row r="27" spans="1:23" ht="12" customHeight="1" x14ac:dyDescent="0.2">
      <c r="B27" s="68"/>
      <c r="C27" s="68"/>
      <c r="D27" s="68"/>
      <c r="E27" s="68"/>
      <c r="G27" s="68"/>
      <c r="H27" s="68"/>
      <c r="I27" s="68"/>
      <c r="J27" s="68"/>
      <c r="L27" s="68"/>
      <c r="M27" s="68"/>
      <c r="N27" s="68"/>
      <c r="O27" s="68"/>
      <c r="Q27" s="68"/>
      <c r="S27" s="68"/>
      <c r="U27" s="68"/>
      <c r="W27" s="68"/>
    </row>
    <row r="28" spans="1:23" ht="12.6" customHeight="1" x14ac:dyDescent="0.2">
      <c r="A28" s="279" t="s">
        <v>113</v>
      </c>
      <c r="B28" s="279"/>
      <c r="C28" s="279"/>
      <c r="D28" s="279"/>
      <c r="E28" s="279"/>
      <c r="F28" s="279"/>
      <c r="G28" s="279"/>
      <c r="H28" s="279"/>
      <c r="I28" s="279"/>
      <c r="J28" s="279"/>
      <c r="K28" s="279"/>
      <c r="L28" s="279"/>
      <c r="M28" s="279"/>
      <c r="N28" s="279"/>
      <c r="O28" s="279"/>
      <c r="P28" s="279"/>
      <c r="Q28" s="279"/>
      <c r="R28" s="279"/>
      <c r="S28" s="279"/>
      <c r="T28" s="279"/>
      <c r="U28" s="279"/>
      <c r="V28" s="279"/>
      <c r="W28" s="279"/>
    </row>
    <row r="29" spans="1:23" ht="12.6" customHeight="1" x14ac:dyDescent="0.2">
      <c r="A29" s="282" t="s">
        <v>145</v>
      </c>
      <c r="B29" s="271"/>
      <c r="C29" s="271"/>
      <c r="D29" s="271"/>
      <c r="E29" s="271"/>
      <c r="F29" s="271"/>
      <c r="G29" s="271"/>
      <c r="H29" s="271"/>
      <c r="I29" s="271"/>
      <c r="J29" s="271"/>
      <c r="K29" s="271"/>
      <c r="L29" s="271"/>
      <c r="M29" s="271"/>
      <c r="N29" s="271"/>
      <c r="O29" s="271"/>
      <c r="P29" s="271"/>
      <c r="Q29" s="271"/>
      <c r="R29" s="271"/>
      <c r="S29" s="271"/>
      <c r="T29" s="271"/>
      <c r="U29" s="271"/>
      <c r="V29" s="271"/>
      <c r="W29" s="271"/>
    </row>
    <row r="30" spans="1:23" ht="15" customHeight="1" x14ac:dyDescent="0.2">
      <c r="A30" s="67"/>
    </row>
    <row r="31" spans="1:23" ht="15" customHeight="1" x14ac:dyDescent="0.2">
      <c r="A31" s="271"/>
      <c r="B31" s="271"/>
      <c r="C31" s="271"/>
      <c r="D31" s="271"/>
      <c r="E31" s="271"/>
      <c r="F31" s="271"/>
      <c r="G31" s="271"/>
      <c r="H31" s="271"/>
      <c r="I31" s="271"/>
      <c r="J31" s="271"/>
      <c r="K31" s="271"/>
      <c r="L31" s="271"/>
      <c r="M31" s="271"/>
      <c r="N31" s="271"/>
      <c r="O31" s="271"/>
      <c r="P31" s="271"/>
      <c r="Q31" s="271"/>
      <c r="R31" s="271"/>
      <c r="S31" s="271"/>
      <c r="T31" s="271"/>
      <c r="U31" s="271"/>
      <c r="V31" s="271"/>
      <c r="W31" s="271"/>
    </row>
  </sheetData>
  <mergeCells count="7">
    <mergeCell ref="A31:W31"/>
    <mergeCell ref="A28:W28"/>
    <mergeCell ref="B2:E2"/>
    <mergeCell ref="G2:J2"/>
    <mergeCell ref="L2:O2"/>
    <mergeCell ref="A20:K20"/>
    <mergeCell ref="A29:W29"/>
  </mergeCells>
  <conditionalFormatting sqref="I26">
    <cfRule type="cellIs" dxfId="65" priority="2" operator="notEqual">
      <formula>SUM(I21:I25)</formula>
    </cfRule>
  </conditionalFormatting>
  <conditionalFormatting sqref="C10">
    <cfRule type="cellIs" dxfId="64" priority="8" operator="notEqual">
      <formula>"C7-C8"</formula>
    </cfRule>
  </conditionalFormatting>
  <conditionalFormatting sqref="O26">
    <cfRule type="cellIs" dxfId="63" priority="9" operator="notEqual">
      <formula>SUM(O21:O25)</formula>
    </cfRule>
  </conditionalFormatting>
  <conditionalFormatting sqref="J26">
    <cfRule type="cellIs" dxfId="62" priority="13" operator="notEqual">
      <formula>SUM(J21:J25)</formula>
    </cfRule>
  </conditionalFormatting>
  <conditionalFormatting sqref="C7">
    <cfRule type="cellIs" dxfId="61" priority="17" operator="notEqual">
      <formula>"C5-C6"</formula>
    </cfRule>
  </conditionalFormatting>
  <conditionalFormatting sqref="B10">
    <cfRule type="cellIs" dxfId="60" priority="20" operator="notEqual">
      <formula>"B7-B8"</formula>
    </cfRule>
  </conditionalFormatting>
  <conditionalFormatting sqref="B26">
    <cfRule type="cellIs" dxfId="59" priority="21" operator="notEqual">
      <formula>SUM(B21:B25)</formula>
    </cfRule>
  </conditionalFormatting>
  <conditionalFormatting sqref="D26">
    <cfRule type="cellIs" dxfId="58" priority="22" operator="notEqual">
      <formula>SUM(D21:D25)</formula>
    </cfRule>
  </conditionalFormatting>
  <conditionalFormatting sqref="C26">
    <cfRule type="cellIs" dxfId="57" priority="23" operator="notEqual">
      <formula>SUM(C21:C25)</formula>
    </cfRule>
  </conditionalFormatting>
  <conditionalFormatting sqref="B7">
    <cfRule type="cellIs" dxfId="56" priority="24" operator="notEqual">
      <formula>"B5-B6"</formula>
    </cfRule>
  </conditionalFormatting>
  <conditionalFormatting sqref="U26">
    <cfRule type="cellIs" dxfId="55" priority="26" operator="notEqual">
      <formula>SUM(U21:U25)</formula>
    </cfRule>
  </conditionalFormatting>
  <conditionalFormatting sqref="E26">
    <cfRule type="cellIs" dxfId="54" priority="29" operator="notEqual">
      <formula>SUM(E21:E25)</formula>
    </cfRule>
  </conditionalFormatting>
  <conditionalFormatting sqref="G26">
    <cfRule type="cellIs" dxfId="53" priority="30" operator="notEqual">
      <formula>SUM(G21:G25)</formula>
    </cfRule>
  </conditionalFormatting>
  <conditionalFormatting sqref="H26">
    <cfRule type="cellIs" dxfId="52" priority="31" operator="notEqual">
      <formula>SUM(H21:H25)</formula>
    </cfRule>
  </conditionalFormatting>
  <conditionalFormatting sqref="D7">
    <cfRule type="cellIs" dxfId="51" priority="32" operator="notEqual">
      <formula>"D5-D6"</formula>
    </cfRule>
  </conditionalFormatting>
  <conditionalFormatting sqref="D10">
    <cfRule type="cellIs" dxfId="50" priority="34" operator="notEqual">
      <formula>"D7-D8"</formula>
    </cfRule>
  </conditionalFormatting>
  <conditionalFormatting sqref="M26">
    <cfRule type="cellIs" dxfId="49" priority="35" operator="notEqual">
      <formula>SUM(M21:M25)</formula>
    </cfRule>
  </conditionalFormatting>
  <conditionalFormatting sqref="N26">
    <cfRule type="cellIs" dxfId="48" priority="38" operator="notEqual">
      <formula>SUM(N21:N25)</formula>
    </cfRule>
  </conditionalFormatting>
  <conditionalFormatting sqref="Q26">
    <cfRule type="cellIs" dxfId="47" priority="39" operator="notEqual">
      <formula>SUM(Q21:Q25)</formula>
    </cfRule>
  </conditionalFormatting>
  <conditionalFormatting sqref="W26">
    <cfRule type="cellIs" dxfId="46" priority="40" operator="notEqual">
      <formula>SUM(W21:W25)</formula>
    </cfRule>
  </conditionalFormatting>
  <conditionalFormatting sqref="L26">
    <cfRule type="cellIs" dxfId="45" priority="45" operator="notEqual">
      <formula>SUM(L21:L25)</formula>
    </cfRule>
  </conditionalFormatting>
  <conditionalFormatting sqref="S26">
    <cfRule type="cellIs" dxfId="44" priority="46" operator="notEqual">
      <formula>SUM(S21:S25)</formula>
    </cfRule>
  </conditionalFormatting>
  <pageMargins left="0.75" right="0.75" top="1" bottom="1" header="0.5" footer="0.5"/>
  <pageSetup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237"/>
  <sheetViews>
    <sheetView showRuler="0" topLeftCell="A79" zoomScale="120" zoomScaleNormal="120" workbookViewId="0">
      <selection activeCell="W202" sqref="W202"/>
    </sheetView>
  </sheetViews>
  <sheetFormatPr baseColWidth="10" defaultColWidth="13.140625" defaultRowHeight="12.75" x14ac:dyDescent="0.2"/>
  <cols>
    <col min="1" max="1" width="37.42578125" customWidth="1"/>
    <col min="2" max="4" width="7.5703125" hidden="1" customWidth="1"/>
    <col min="5" max="5" width="7.5703125" customWidth="1"/>
    <col min="6" max="6" width="0.28515625" customWidth="1"/>
    <col min="7" max="10" width="7.5703125" customWidth="1"/>
    <col min="11" max="11" width="0.28515625" customWidth="1"/>
    <col min="12" max="15" width="7.5703125" customWidth="1"/>
    <col min="16" max="16" width="0.28515625" customWidth="1"/>
    <col min="17" max="17" width="7.5703125" hidden="1" customWidth="1"/>
    <col min="18" max="18" width="0.28515625" hidden="1" customWidth="1"/>
    <col min="19" max="19" width="7.5703125" hidden="1" customWidth="1"/>
    <col min="20" max="20" width="0.28515625" hidden="1" customWidth="1"/>
    <col min="21" max="21" width="7.5703125" customWidth="1"/>
    <col min="22" max="22" width="0.28515625" customWidth="1"/>
    <col min="23" max="23" width="7.5703125" customWidth="1"/>
  </cols>
  <sheetData>
    <row r="1" spans="1:23" ht="10.7" customHeight="1" x14ac:dyDescent="0.2">
      <c r="A1" s="287" t="s">
        <v>146</v>
      </c>
      <c r="B1" s="287"/>
      <c r="C1" s="287"/>
      <c r="D1" s="287"/>
      <c r="E1" s="287"/>
      <c r="F1" s="287"/>
      <c r="G1" s="287"/>
      <c r="H1" s="287"/>
      <c r="I1" s="287"/>
      <c r="J1" s="12"/>
      <c r="K1" s="12"/>
      <c r="L1" s="12"/>
      <c r="M1" s="12"/>
      <c r="N1" s="12"/>
      <c r="O1" s="12"/>
      <c r="P1" s="12"/>
      <c r="Q1" s="12"/>
      <c r="R1" s="12"/>
      <c r="S1" s="12"/>
      <c r="T1" s="12"/>
      <c r="U1" s="12"/>
      <c r="V1" s="12"/>
      <c r="W1" s="12"/>
    </row>
    <row r="2" spans="1:23" ht="10.7" customHeight="1" x14ac:dyDescent="0.2">
      <c r="A2" s="67"/>
      <c r="B2" s="285">
        <v>2021</v>
      </c>
      <c r="C2" s="286"/>
      <c r="D2" s="286"/>
      <c r="E2" s="286"/>
      <c r="F2" s="67"/>
      <c r="G2" s="285">
        <v>2020</v>
      </c>
      <c r="H2" s="286"/>
      <c r="I2" s="286"/>
      <c r="J2" s="286"/>
      <c r="K2" s="67"/>
      <c r="L2" s="285">
        <v>2019</v>
      </c>
      <c r="M2" s="286"/>
      <c r="N2" s="286"/>
      <c r="O2" s="286"/>
      <c r="P2" s="67"/>
      <c r="Q2" s="69">
        <v>2021</v>
      </c>
      <c r="R2" s="71"/>
      <c r="S2" s="69">
        <v>2020</v>
      </c>
      <c r="T2" s="67"/>
      <c r="U2" s="69">
        <v>2020</v>
      </c>
      <c r="V2" s="67"/>
      <c r="W2" s="69">
        <v>2019</v>
      </c>
    </row>
    <row r="3" spans="1:23" ht="10.7" customHeight="1" x14ac:dyDescent="0.2">
      <c r="A3" s="72" t="s">
        <v>75</v>
      </c>
      <c r="B3" s="73" t="s">
        <v>132</v>
      </c>
      <c r="C3" s="73" t="s">
        <v>133</v>
      </c>
      <c r="D3" s="73" t="s">
        <v>134</v>
      </c>
      <c r="E3" s="113" t="s">
        <v>135</v>
      </c>
      <c r="F3" s="74"/>
      <c r="G3" s="113" t="s">
        <v>132</v>
      </c>
      <c r="H3" s="113" t="s">
        <v>133</v>
      </c>
      <c r="I3" s="113" t="s">
        <v>134</v>
      </c>
      <c r="J3" s="113" t="s">
        <v>135</v>
      </c>
      <c r="K3" s="74"/>
      <c r="L3" s="113" t="s">
        <v>132</v>
      </c>
      <c r="M3" s="113" t="s">
        <v>133</v>
      </c>
      <c r="N3" s="113" t="s">
        <v>134</v>
      </c>
      <c r="O3" s="113" t="s">
        <v>135</v>
      </c>
      <c r="P3" s="74"/>
      <c r="Q3" s="73" t="s">
        <v>136</v>
      </c>
      <c r="R3" s="74"/>
      <c r="S3" s="73" t="s">
        <v>136</v>
      </c>
      <c r="T3" s="74"/>
      <c r="U3" s="113" t="s">
        <v>137</v>
      </c>
      <c r="V3" s="184"/>
      <c r="W3" s="113" t="s">
        <v>137</v>
      </c>
    </row>
    <row r="4" spans="1:23" ht="10.7" customHeight="1" x14ac:dyDescent="0.2">
      <c r="A4" s="75" t="s">
        <v>147</v>
      </c>
      <c r="B4" s="120"/>
      <c r="C4" s="120"/>
      <c r="D4" s="120"/>
      <c r="E4" s="120"/>
      <c r="F4" s="120"/>
      <c r="G4" s="120"/>
      <c r="H4" s="120"/>
      <c r="I4" s="120"/>
      <c r="J4" s="120"/>
      <c r="K4" s="120"/>
      <c r="L4" s="120"/>
      <c r="M4" s="120"/>
      <c r="N4" s="120"/>
      <c r="O4" s="120"/>
      <c r="P4" s="120"/>
      <c r="Q4" s="120"/>
      <c r="R4" s="120"/>
      <c r="S4" s="120"/>
      <c r="T4" s="120"/>
      <c r="U4" s="120"/>
      <c r="V4" s="120"/>
      <c r="W4" s="120"/>
    </row>
    <row r="5" spans="1:23" ht="10.7" customHeight="1" x14ac:dyDescent="0.2">
      <c r="A5" s="76" t="s">
        <v>148</v>
      </c>
      <c r="B5" s="77">
        <v>0</v>
      </c>
      <c r="C5" s="78">
        <v>0</v>
      </c>
      <c r="D5" s="77">
        <v>0</v>
      </c>
      <c r="E5" s="77">
        <v>216500000</v>
      </c>
      <c r="F5" s="79"/>
      <c r="G5" s="77">
        <v>224300000</v>
      </c>
      <c r="H5" s="80">
        <v>237400000</v>
      </c>
      <c r="I5" s="77">
        <v>190100000</v>
      </c>
      <c r="J5" s="77">
        <v>194000000</v>
      </c>
      <c r="K5" s="81"/>
      <c r="L5" s="77">
        <v>196400000</v>
      </c>
      <c r="M5" s="80">
        <v>210500000</v>
      </c>
      <c r="N5" s="77">
        <v>198000000</v>
      </c>
      <c r="O5" s="77">
        <v>178100000</v>
      </c>
      <c r="P5" s="81"/>
      <c r="Q5" s="77">
        <v>216500000</v>
      </c>
      <c r="R5" s="81"/>
      <c r="S5" s="77">
        <v>194000000</v>
      </c>
      <c r="T5" s="81"/>
      <c r="U5" s="77">
        <v>845800000</v>
      </c>
      <c r="V5" s="81"/>
      <c r="W5" s="77">
        <v>783000000</v>
      </c>
    </row>
    <row r="6" spans="1:23" ht="10.7" customHeight="1" x14ac:dyDescent="0.2">
      <c r="A6" s="82" t="s">
        <v>149</v>
      </c>
      <c r="B6" s="77">
        <v>0</v>
      </c>
      <c r="C6" s="78">
        <v>0</v>
      </c>
      <c r="D6" s="77">
        <v>0</v>
      </c>
      <c r="E6" s="77">
        <v>1300000</v>
      </c>
      <c r="F6" s="79"/>
      <c r="G6" s="77">
        <v>-21600000</v>
      </c>
      <c r="H6" s="80">
        <v>5200000</v>
      </c>
      <c r="I6" s="77">
        <v>12700000</v>
      </c>
      <c r="J6" s="77">
        <v>-26700000</v>
      </c>
      <c r="K6" s="81"/>
      <c r="L6" s="77">
        <v>-5400000</v>
      </c>
      <c r="M6" s="80">
        <v>-5100000</v>
      </c>
      <c r="N6" s="77">
        <v>9600000</v>
      </c>
      <c r="O6" s="77">
        <v>-5600000</v>
      </c>
      <c r="P6" s="81"/>
      <c r="Q6" s="77">
        <v>1300000</v>
      </c>
      <c r="R6" s="81"/>
      <c r="S6" s="77">
        <v>-26700000</v>
      </c>
      <c r="T6" s="81"/>
      <c r="U6" s="77">
        <v>-30400000</v>
      </c>
      <c r="V6" s="81"/>
      <c r="W6" s="77">
        <v>-6500000</v>
      </c>
    </row>
    <row r="7" spans="1:23" ht="10.7" customHeight="1" x14ac:dyDescent="0.2">
      <c r="A7" s="76" t="s">
        <v>150</v>
      </c>
      <c r="B7" s="77">
        <v>0</v>
      </c>
      <c r="C7" s="78">
        <v>0</v>
      </c>
      <c r="D7" s="77">
        <v>0</v>
      </c>
      <c r="E7" s="77">
        <v>-4700000</v>
      </c>
      <c r="F7" s="79"/>
      <c r="G7" s="77">
        <v>-5700000</v>
      </c>
      <c r="H7" s="80">
        <v>-1700000</v>
      </c>
      <c r="I7" s="77">
        <v>-9600000</v>
      </c>
      <c r="J7" s="77">
        <v>-10500000</v>
      </c>
      <c r="K7" s="81"/>
      <c r="L7" s="77">
        <v>300000</v>
      </c>
      <c r="M7" s="80">
        <v>-2300000</v>
      </c>
      <c r="N7" s="77">
        <v>-1300000</v>
      </c>
      <c r="O7" s="77">
        <v>-6100000</v>
      </c>
      <c r="P7" s="81"/>
      <c r="Q7" s="77">
        <v>-4700000</v>
      </c>
      <c r="R7" s="81"/>
      <c r="S7" s="77">
        <v>-10500000</v>
      </c>
      <c r="T7" s="81"/>
      <c r="U7" s="77">
        <v>-27500000</v>
      </c>
      <c r="V7" s="81"/>
      <c r="W7" s="77">
        <v>-9400000</v>
      </c>
    </row>
    <row r="8" spans="1:23" ht="10.7" customHeight="1" x14ac:dyDescent="0.2">
      <c r="A8" s="76" t="s">
        <v>151</v>
      </c>
      <c r="B8" s="83">
        <v>0</v>
      </c>
      <c r="C8" s="84">
        <v>0</v>
      </c>
      <c r="D8" s="83">
        <v>0</v>
      </c>
      <c r="E8" s="83">
        <v>0</v>
      </c>
      <c r="F8" s="79"/>
      <c r="G8" s="83">
        <v>0</v>
      </c>
      <c r="H8" s="84">
        <v>0</v>
      </c>
      <c r="I8" s="83">
        <v>0</v>
      </c>
      <c r="J8" s="83">
        <v>0</v>
      </c>
      <c r="K8" s="81"/>
      <c r="L8" s="83">
        <v>0</v>
      </c>
      <c r="M8" s="84">
        <v>0</v>
      </c>
      <c r="N8" s="83">
        <v>0</v>
      </c>
      <c r="O8" s="83">
        <v>0</v>
      </c>
      <c r="P8" s="81"/>
      <c r="Q8" s="83">
        <v>0</v>
      </c>
      <c r="R8" s="81"/>
      <c r="S8" s="83">
        <v>0</v>
      </c>
      <c r="T8" s="81"/>
      <c r="U8" s="83">
        <v>0</v>
      </c>
      <c r="V8" s="81"/>
      <c r="W8" s="83">
        <v>0</v>
      </c>
    </row>
    <row r="9" spans="1:23" ht="10.7" customHeight="1" x14ac:dyDescent="0.2">
      <c r="A9" s="82" t="s">
        <v>111</v>
      </c>
      <c r="B9" s="85">
        <v>0</v>
      </c>
      <c r="C9" s="86">
        <v>0</v>
      </c>
      <c r="D9" s="85">
        <v>0</v>
      </c>
      <c r="E9" s="85">
        <v>213100000</v>
      </c>
      <c r="F9" s="79"/>
      <c r="G9" s="85">
        <v>197000000</v>
      </c>
      <c r="H9" s="87">
        <v>240900000</v>
      </c>
      <c r="I9" s="85">
        <v>193200000</v>
      </c>
      <c r="J9" s="85">
        <v>156800000</v>
      </c>
      <c r="K9" s="81"/>
      <c r="L9" s="85">
        <v>191300000</v>
      </c>
      <c r="M9" s="87">
        <v>203100000</v>
      </c>
      <c r="N9" s="85">
        <v>206300000</v>
      </c>
      <c r="O9" s="85">
        <v>166400000</v>
      </c>
      <c r="P9" s="81"/>
      <c r="Q9" s="85">
        <v>213100000</v>
      </c>
      <c r="R9" s="81"/>
      <c r="S9" s="85">
        <v>156800000</v>
      </c>
      <c r="T9" s="81"/>
      <c r="U9" s="85">
        <v>787900000</v>
      </c>
      <c r="V9" s="81"/>
      <c r="W9" s="85">
        <v>767100000</v>
      </c>
    </row>
    <row r="10" spans="1:23" ht="10.7" customHeight="1" x14ac:dyDescent="0.2">
      <c r="A10" s="65" t="s">
        <v>152</v>
      </c>
      <c r="B10" s="83">
        <v>0</v>
      </c>
      <c r="C10" s="84">
        <v>0</v>
      </c>
      <c r="D10" s="83">
        <v>0</v>
      </c>
      <c r="E10" s="83">
        <v>51800000</v>
      </c>
      <c r="F10" s="79"/>
      <c r="G10" s="83">
        <v>43900000</v>
      </c>
      <c r="H10" s="83">
        <v>48000000</v>
      </c>
      <c r="I10" s="83">
        <v>41700000</v>
      </c>
      <c r="J10" s="83">
        <v>45400000</v>
      </c>
      <c r="K10" s="81"/>
      <c r="L10" s="83">
        <v>44200000</v>
      </c>
      <c r="M10" s="88">
        <v>49400000</v>
      </c>
      <c r="N10" s="83">
        <v>41800000</v>
      </c>
      <c r="O10" s="83">
        <v>31900000</v>
      </c>
      <c r="P10" s="81"/>
      <c r="Q10" s="83">
        <v>51800000</v>
      </c>
      <c r="R10" s="81"/>
      <c r="S10" s="83">
        <v>45400000</v>
      </c>
      <c r="T10" s="81"/>
      <c r="U10" s="83">
        <v>179000000</v>
      </c>
      <c r="V10" s="81"/>
      <c r="W10" s="83">
        <v>167300000</v>
      </c>
    </row>
    <row r="11" spans="1:23" ht="10.7" customHeight="1" x14ac:dyDescent="0.2">
      <c r="A11" s="65" t="s">
        <v>153</v>
      </c>
      <c r="B11" s="85">
        <v>0</v>
      </c>
      <c r="C11" s="86">
        <v>0</v>
      </c>
      <c r="D11" s="85">
        <v>0</v>
      </c>
      <c r="E11" s="85">
        <v>264900000</v>
      </c>
      <c r="F11" s="79"/>
      <c r="G11" s="85">
        <v>240900000</v>
      </c>
      <c r="H11" s="87">
        <v>288900000</v>
      </c>
      <c r="I11" s="85">
        <v>234900000</v>
      </c>
      <c r="J11" s="85">
        <v>202200000</v>
      </c>
      <c r="K11" s="81"/>
      <c r="L11" s="85">
        <v>235500000</v>
      </c>
      <c r="M11" s="87">
        <v>252500000</v>
      </c>
      <c r="N11" s="85">
        <v>248100000</v>
      </c>
      <c r="O11" s="85">
        <v>198300000</v>
      </c>
      <c r="P11" s="81"/>
      <c r="Q11" s="85">
        <v>264900000</v>
      </c>
      <c r="R11" s="81"/>
      <c r="S11" s="85">
        <v>202200000</v>
      </c>
      <c r="T11" s="81"/>
      <c r="U11" s="85">
        <v>966900000</v>
      </c>
      <c r="V11" s="81"/>
      <c r="W11" s="85">
        <v>934400000</v>
      </c>
    </row>
    <row r="12" spans="1:23" ht="10.7" customHeight="1" x14ac:dyDescent="0.2">
      <c r="A12" s="65" t="s">
        <v>154</v>
      </c>
      <c r="B12" s="83">
        <v>0</v>
      </c>
      <c r="C12" s="84">
        <v>0</v>
      </c>
      <c r="D12" s="83">
        <v>0</v>
      </c>
      <c r="E12" s="83">
        <v>-67000000</v>
      </c>
      <c r="F12" s="79"/>
      <c r="G12" s="83">
        <v>-49700000</v>
      </c>
      <c r="H12" s="83">
        <v>-50000000</v>
      </c>
      <c r="I12" s="83">
        <v>-46700000</v>
      </c>
      <c r="J12" s="83">
        <v>-34600000</v>
      </c>
      <c r="K12" s="81"/>
      <c r="L12" s="83">
        <v>-50700000</v>
      </c>
      <c r="M12" s="88">
        <v>-52800000</v>
      </c>
      <c r="N12" s="83">
        <v>-59800000</v>
      </c>
      <c r="O12" s="83">
        <v>-48000000</v>
      </c>
      <c r="P12" s="81"/>
      <c r="Q12" s="83">
        <v>-67000000</v>
      </c>
      <c r="R12" s="81"/>
      <c r="S12" s="83">
        <v>-34600000</v>
      </c>
      <c r="T12" s="81"/>
      <c r="U12" s="83">
        <v>-181000000</v>
      </c>
      <c r="V12" s="81"/>
      <c r="W12" s="83">
        <v>-211300000</v>
      </c>
    </row>
    <row r="13" spans="1:23" ht="10.7" customHeight="1" x14ac:dyDescent="0.2">
      <c r="A13" s="65" t="s">
        <v>155</v>
      </c>
      <c r="B13" s="85">
        <v>0</v>
      </c>
      <c r="C13" s="86">
        <v>0</v>
      </c>
      <c r="D13" s="85">
        <v>0</v>
      </c>
      <c r="E13" s="85">
        <v>197900000</v>
      </c>
      <c r="F13" s="79"/>
      <c r="G13" s="85">
        <v>191200000</v>
      </c>
      <c r="H13" s="87">
        <v>238900000</v>
      </c>
      <c r="I13" s="85">
        <v>188200000</v>
      </c>
      <c r="J13" s="85">
        <v>167600000</v>
      </c>
      <c r="K13" s="81"/>
      <c r="L13" s="85">
        <v>184800000</v>
      </c>
      <c r="M13" s="87">
        <v>199700000</v>
      </c>
      <c r="N13" s="85">
        <v>188300000</v>
      </c>
      <c r="O13" s="85">
        <v>150300000</v>
      </c>
      <c r="P13" s="81"/>
      <c r="Q13" s="85">
        <v>197900000</v>
      </c>
      <c r="R13" s="81"/>
      <c r="S13" s="85">
        <v>167600000</v>
      </c>
      <c r="T13" s="81"/>
      <c r="U13" s="85">
        <v>785900000</v>
      </c>
      <c r="V13" s="81"/>
      <c r="W13" s="85">
        <v>723100000</v>
      </c>
    </row>
    <row r="14" spans="1:23" ht="10.7" customHeight="1" x14ac:dyDescent="0.2">
      <c r="A14" s="89" t="s">
        <v>652</v>
      </c>
      <c r="B14" s="83">
        <v>0</v>
      </c>
      <c r="C14" s="84">
        <v>0</v>
      </c>
      <c r="D14" s="83">
        <v>0</v>
      </c>
      <c r="E14" s="83">
        <v>5700000</v>
      </c>
      <c r="F14" s="79"/>
      <c r="G14" s="83">
        <v>5700000</v>
      </c>
      <c r="H14" s="88">
        <v>5500000</v>
      </c>
      <c r="I14" s="83">
        <v>5500000</v>
      </c>
      <c r="J14" s="83">
        <v>5600000</v>
      </c>
      <c r="K14" s="81"/>
      <c r="L14" s="83">
        <v>5300000</v>
      </c>
      <c r="M14" s="88">
        <v>5400000</v>
      </c>
      <c r="N14" s="83">
        <v>5700000</v>
      </c>
      <c r="O14" s="83">
        <v>5700000</v>
      </c>
      <c r="P14" s="81"/>
      <c r="Q14" s="83">
        <v>5700000</v>
      </c>
      <c r="R14" s="81"/>
      <c r="S14" s="83">
        <v>5600000</v>
      </c>
      <c r="T14" s="81"/>
      <c r="U14" s="83">
        <v>22300000</v>
      </c>
      <c r="V14" s="81"/>
      <c r="W14" s="83">
        <v>22100000</v>
      </c>
    </row>
    <row r="15" spans="1:23" ht="10.7" customHeight="1" x14ac:dyDescent="0.2">
      <c r="A15" s="65" t="s">
        <v>156</v>
      </c>
      <c r="B15" s="90">
        <v>0</v>
      </c>
      <c r="C15" s="91">
        <v>0</v>
      </c>
      <c r="D15" s="90">
        <v>0</v>
      </c>
      <c r="E15" s="90">
        <v>192200000</v>
      </c>
      <c r="F15" s="79"/>
      <c r="G15" s="90">
        <v>185500000</v>
      </c>
      <c r="H15" s="92">
        <v>233400000</v>
      </c>
      <c r="I15" s="90">
        <v>182700000</v>
      </c>
      <c r="J15" s="90">
        <v>162000000</v>
      </c>
      <c r="K15" s="81"/>
      <c r="L15" s="90">
        <v>179500000</v>
      </c>
      <c r="M15" s="92">
        <v>194300000</v>
      </c>
      <c r="N15" s="90">
        <v>182600000</v>
      </c>
      <c r="O15" s="90">
        <v>144600000</v>
      </c>
      <c r="P15" s="81"/>
      <c r="Q15" s="90">
        <v>192200000</v>
      </c>
      <c r="R15" s="81"/>
      <c r="S15" s="90">
        <v>162000000</v>
      </c>
      <c r="T15" s="81"/>
      <c r="U15" s="90">
        <v>763600000</v>
      </c>
      <c r="V15" s="81"/>
      <c r="W15" s="90">
        <v>701000000</v>
      </c>
    </row>
    <row r="16" spans="1:23" ht="10.7" customHeight="1" x14ac:dyDescent="0.2">
      <c r="B16" s="121"/>
      <c r="C16" s="121"/>
      <c r="D16" s="121"/>
      <c r="E16" s="121"/>
      <c r="G16" s="121"/>
      <c r="H16" s="121"/>
      <c r="I16" s="121"/>
      <c r="J16" s="121"/>
      <c r="L16" s="121"/>
      <c r="M16" s="121"/>
      <c r="N16" s="121"/>
      <c r="O16" s="121"/>
      <c r="Q16" s="121"/>
      <c r="S16" s="121"/>
      <c r="U16" s="121"/>
      <c r="W16" s="121"/>
    </row>
    <row r="17" spans="1:23" ht="10.7" customHeight="1" x14ac:dyDescent="0.2">
      <c r="A17" s="283" t="s">
        <v>157</v>
      </c>
      <c r="B17" s="283"/>
      <c r="C17" s="283"/>
      <c r="D17" s="283"/>
      <c r="E17" s="283"/>
      <c r="F17" s="283"/>
      <c r="G17" s="283"/>
      <c r="H17" s="283"/>
      <c r="I17" s="283"/>
      <c r="J17" s="120"/>
      <c r="K17" s="120"/>
      <c r="L17" s="120"/>
      <c r="M17" s="120"/>
      <c r="N17" s="120"/>
      <c r="O17" s="120"/>
      <c r="P17" s="120"/>
      <c r="Q17" s="120"/>
      <c r="R17" s="120"/>
      <c r="S17" s="120"/>
      <c r="T17" s="120"/>
      <c r="U17" s="120"/>
      <c r="V17" s="120"/>
      <c r="W17" s="120"/>
    </row>
    <row r="18" spans="1:23" ht="10.7" customHeight="1" x14ac:dyDescent="0.2"/>
    <row r="19" spans="1:23" ht="10.7" hidden="1" customHeight="1" x14ac:dyDescent="0.2"/>
    <row r="20" spans="1:23" ht="10.7" hidden="1" customHeight="1" x14ac:dyDescent="0.2"/>
    <row r="21" spans="1:23" ht="10.7" hidden="1" customHeight="1" x14ac:dyDescent="0.2"/>
    <row r="22" spans="1:23" ht="10.7" hidden="1" customHeight="1" x14ac:dyDescent="0.2"/>
    <row r="23" spans="1:23" ht="10.7" hidden="1" customHeight="1" x14ac:dyDescent="0.2"/>
    <row r="24" spans="1:23" ht="10.7" hidden="1" customHeight="1" x14ac:dyDescent="0.2"/>
    <row r="25" spans="1:23" ht="10.7" hidden="1" customHeight="1" x14ac:dyDescent="0.2"/>
    <row r="26" spans="1:23" ht="10.7" hidden="1" customHeight="1" x14ac:dyDescent="0.2"/>
    <row r="27" spans="1:23" ht="10.7" hidden="1" customHeight="1" x14ac:dyDescent="0.2"/>
    <row r="28" spans="1:23" ht="10.7" hidden="1" customHeight="1" x14ac:dyDescent="0.2"/>
    <row r="29" spans="1:23" ht="10.7" hidden="1" customHeight="1" x14ac:dyDescent="0.2"/>
    <row r="30" spans="1:23" ht="10.7" hidden="1" customHeight="1" x14ac:dyDescent="0.2"/>
    <row r="31" spans="1:23" ht="10.7" hidden="1" customHeight="1" x14ac:dyDescent="0.2"/>
    <row r="32" spans="1:23" ht="10.7" hidden="1" customHeight="1" x14ac:dyDescent="0.2"/>
    <row r="33" spans="1:24" ht="10.7" hidden="1" customHeight="1" x14ac:dyDescent="0.2"/>
    <row r="34" spans="1:24" ht="10.7" customHeight="1" x14ac:dyDescent="0.2"/>
    <row r="35" spans="1:24" ht="11.1" customHeight="1" x14ac:dyDescent="0.2">
      <c r="A35" s="287" t="s">
        <v>158</v>
      </c>
      <c r="B35" s="287"/>
      <c r="C35" s="287"/>
      <c r="D35" s="287"/>
      <c r="E35" s="287"/>
      <c r="F35" s="287"/>
      <c r="G35" s="287"/>
      <c r="H35" s="287"/>
      <c r="I35" s="287"/>
      <c r="J35" s="12"/>
      <c r="K35" s="12"/>
      <c r="L35" s="12"/>
      <c r="M35" s="12"/>
      <c r="N35" s="12"/>
      <c r="O35" s="12"/>
      <c r="P35" s="12"/>
      <c r="Q35" s="12"/>
      <c r="R35" s="12"/>
      <c r="S35" s="12"/>
      <c r="T35" s="12"/>
      <c r="U35" s="12"/>
      <c r="V35" s="12"/>
      <c r="W35" s="12"/>
    </row>
    <row r="36" spans="1:24" ht="11.1" customHeight="1" x14ac:dyDescent="0.2">
      <c r="A36" s="67"/>
      <c r="B36" s="285">
        <v>2021</v>
      </c>
      <c r="C36" s="286"/>
      <c r="D36" s="286"/>
      <c r="E36" s="286"/>
      <c r="F36" s="67"/>
      <c r="G36" s="285">
        <v>2020</v>
      </c>
      <c r="H36" s="286"/>
      <c r="I36" s="286"/>
      <c r="J36" s="286"/>
      <c r="K36" s="67"/>
      <c r="L36" s="285">
        <v>2019</v>
      </c>
      <c r="M36" s="286"/>
      <c r="N36" s="286"/>
      <c r="O36" s="286"/>
      <c r="P36" s="67"/>
      <c r="Q36" s="69">
        <v>2021</v>
      </c>
      <c r="R36" s="71"/>
      <c r="S36" s="69">
        <v>2020</v>
      </c>
      <c r="T36" s="67"/>
      <c r="U36" s="69">
        <v>2020</v>
      </c>
      <c r="V36" s="67"/>
      <c r="W36" s="69">
        <v>2019</v>
      </c>
    </row>
    <row r="37" spans="1:24" ht="11.1" customHeight="1" x14ac:dyDescent="0.2">
      <c r="A37" s="72" t="s">
        <v>75</v>
      </c>
      <c r="B37" s="73" t="s">
        <v>132</v>
      </c>
      <c r="C37" s="73" t="s">
        <v>133</v>
      </c>
      <c r="D37" s="73" t="s">
        <v>134</v>
      </c>
      <c r="E37" s="113" t="s">
        <v>135</v>
      </c>
      <c r="F37" s="184"/>
      <c r="G37" s="113" t="s">
        <v>132</v>
      </c>
      <c r="H37" s="113" t="s">
        <v>133</v>
      </c>
      <c r="I37" s="113" t="s">
        <v>134</v>
      </c>
      <c r="J37" s="113" t="s">
        <v>135</v>
      </c>
      <c r="K37" s="184"/>
      <c r="L37" s="113" t="s">
        <v>132</v>
      </c>
      <c r="M37" s="113" t="s">
        <v>133</v>
      </c>
      <c r="N37" s="113" t="s">
        <v>134</v>
      </c>
      <c r="O37" s="113" t="s">
        <v>135</v>
      </c>
      <c r="P37" s="74"/>
      <c r="Q37" s="73" t="s">
        <v>136</v>
      </c>
      <c r="R37" s="74"/>
      <c r="S37" s="73" t="s">
        <v>136</v>
      </c>
      <c r="T37" s="74"/>
      <c r="U37" s="113" t="s">
        <v>137</v>
      </c>
      <c r="V37" s="184"/>
      <c r="W37" s="113" t="s">
        <v>137</v>
      </c>
    </row>
    <row r="38" spans="1:24" ht="10.7" hidden="1" customHeight="1" x14ac:dyDescent="0.2">
      <c r="A38" s="93" t="s">
        <v>159</v>
      </c>
      <c r="B38" s="43"/>
      <c r="C38" s="43"/>
      <c r="D38" s="43"/>
      <c r="E38" s="43"/>
      <c r="F38" s="43"/>
      <c r="G38" s="43"/>
      <c r="H38" s="43"/>
      <c r="I38" s="43"/>
      <c r="J38" s="43"/>
      <c r="K38" s="43"/>
      <c r="L38" s="43"/>
      <c r="M38" s="43"/>
      <c r="N38" s="43"/>
      <c r="O38" s="43"/>
      <c r="P38" s="43"/>
      <c r="Q38" s="43"/>
      <c r="R38" s="43"/>
      <c r="S38" s="43"/>
      <c r="T38" s="43"/>
      <c r="U38" s="43"/>
      <c r="V38" s="43"/>
      <c r="W38" s="43"/>
    </row>
    <row r="39" spans="1:24" ht="11.1" customHeight="1" x14ac:dyDescent="0.2">
      <c r="A39" s="58" t="s">
        <v>160</v>
      </c>
    </row>
    <row r="40" spans="1:24" ht="11.1" customHeight="1" x14ac:dyDescent="0.2">
      <c r="A40" s="28" t="s">
        <v>161</v>
      </c>
      <c r="B40" s="18">
        <v>0</v>
      </c>
      <c r="C40" s="18">
        <v>0</v>
      </c>
      <c r="D40" s="18">
        <v>0</v>
      </c>
      <c r="E40" s="18">
        <v>204700000</v>
      </c>
      <c r="G40" s="18">
        <v>213200000</v>
      </c>
      <c r="H40" s="18">
        <v>224600000</v>
      </c>
      <c r="I40" s="18">
        <v>176900000</v>
      </c>
      <c r="J40" s="18">
        <v>186200000</v>
      </c>
      <c r="L40" s="18">
        <v>192800000</v>
      </c>
      <c r="M40" s="18">
        <v>206900000</v>
      </c>
      <c r="N40" s="18">
        <v>194400000</v>
      </c>
      <c r="O40" s="18">
        <v>174500000</v>
      </c>
      <c r="Q40" s="18">
        <v>204700000</v>
      </c>
      <c r="S40" s="18">
        <v>186200000</v>
      </c>
      <c r="U40" s="18">
        <v>800900000</v>
      </c>
      <c r="W40" s="18">
        <v>768600000</v>
      </c>
    </row>
    <row r="41" spans="1:24" ht="11.1" customHeight="1" x14ac:dyDescent="0.2">
      <c r="A41" s="94" t="s">
        <v>149</v>
      </c>
      <c r="B41" s="18">
        <v>0</v>
      </c>
      <c r="C41" s="18">
        <v>0</v>
      </c>
      <c r="D41" s="18">
        <v>0</v>
      </c>
      <c r="E41" s="18">
        <v>6200000</v>
      </c>
      <c r="G41" s="18">
        <v>-23100000</v>
      </c>
      <c r="H41" s="18">
        <v>26300000</v>
      </c>
      <c r="I41" s="18">
        <v>42600000</v>
      </c>
      <c r="J41" s="18">
        <v>-142900000</v>
      </c>
      <c r="L41" s="18">
        <v>-11300000</v>
      </c>
      <c r="M41" s="18">
        <v>5000000</v>
      </c>
      <c r="N41" s="18">
        <v>15600000</v>
      </c>
      <c r="O41" s="18">
        <v>16200000</v>
      </c>
      <c r="Q41" s="18">
        <v>6200000</v>
      </c>
      <c r="S41" s="18">
        <v>-142900000</v>
      </c>
      <c r="U41" s="18">
        <v>-97100000</v>
      </c>
      <c r="W41" s="18">
        <v>25500000</v>
      </c>
    </row>
    <row r="42" spans="1:24" ht="11.1" customHeight="1" x14ac:dyDescent="0.2">
      <c r="A42" s="28" t="s">
        <v>162</v>
      </c>
      <c r="B42" s="18">
        <v>0</v>
      </c>
      <c r="C42" s="18">
        <v>0</v>
      </c>
      <c r="D42" s="18">
        <v>0</v>
      </c>
      <c r="E42" s="18">
        <v>-4700000</v>
      </c>
      <c r="G42" s="18">
        <v>-5700000</v>
      </c>
      <c r="H42" s="18">
        <v>-1700000</v>
      </c>
      <c r="I42" s="18">
        <v>-9600000</v>
      </c>
      <c r="J42" s="18">
        <v>-10500000</v>
      </c>
      <c r="L42" s="18">
        <v>300000</v>
      </c>
      <c r="M42" s="18">
        <v>-2300000</v>
      </c>
      <c r="N42" s="18">
        <v>-1300000</v>
      </c>
      <c r="O42" s="18">
        <v>-6100000</v>
      </c>
      <c r="Q42" s="18">
        <v>-4700000</v>
      </c>
      <c r="S42" s="18">
        <v>-10500000</v>
      </c>
      <c r="U42" s="18">
        <v>-27500000</v>
      </c>
      <c r="W42" s="18">
        <v>-9400000</v>
      </c>
    </row>
    <row r="43" spans="1:24" ht="11.1" customHeight="1" x14ac:dyDescent="0.2">
      <c r="A43" s="28" t="s">
        <v>655</v>
      </c>
      <c r="B43" s="21">
        <v>0</v>
      </c>
      <c r="C43" s="21">
        <v>0</v>
      </c>
      <c r="D43" s="21">
        <v>0</v>
      </c>
      <c r="E43" s="21">
        <v>0</v>
      </c>
      <c r="G43" s="21">
        <v>5600000</v>
      </c>
      <c r="H43" s="21">
        <v>0</v>
      </c>
      <c r="I43" s="21">
        <v>0</v>
      </c>
      <c r="J43" s="21">
        <v>-24000000</v>
      </c>
      <c r="L43" s="21">
        <v>2900000</v>
      </c>
      <c r="M43" s="21">
        <v>-8500000</v>
      </c>
      <c r="N43" s="21">
        <v>0</v>
      </c>
      <c r="O43" s="21">
        <v>0</v>
      </c>
      <c r="Q43" s="21">
        <v>0</v>
      </c>
      <c r="S43" s="21">
        <v>-24000000</v>
      </c>
      <c r="U43" s="21">
        <v>-18400000</v>
      </c>
      <c r="W43" s="21">
        <v>-5600000</v>
      </c>
    </row>
    <row r="44" spans="1:24" ht="11.1" customHeight="1" x14ac:dyDescent="0.2">
      <c r="A44" s="94" t="s">
        <v>111</v>
      </c>
      <c r="B44" s="57">
        <v>0</v>
      </c>
      <c r="C44" s="57">
        <v>0</v>
      </c>
      <c r="D44" s="57">
        <v>0</v>
      </c>
      <c r="E44" s="57">
        <v>206200000</v>
      </c>
      <c r="G44" s="57">
        <v>190000000</v>
      </c>
      <c r="H44" s="57">
        <v>249200000</v>
      </c>
      <c r="I44" s="57">
        <v>209900000</v>
      </c>
      <c r="J44" s="57">
        <v>8800000</v>
      </c>
      <c r="L44" s="57">
        <v>184700000</v>
      </c>
      <c r="M44" s="57">
        <v>201100000</v>
      </c>
      <c r="N44" s="57">
        <v>208700000</v>
      </c>
      <c r="O44" s="57">
        <v>184600000</v>
      </c>
      <c r="Q44" s="57">
        <v>206200000</v>
      </c>
      <c r="S44" s="57">
        <v>8800000</v>
      </c>
      <c r="U44" s="57">
        <v>657900000</v>
      </c>
      <c r="W44" s="57">
        <v>779100000</v>
      </c>
    </row>
    <row r="45" spans="1:24" ht="11.1" customHeight="1" x14ac:dyDescent="0.2">
      <c r="A45" s="58" t="s">
        <v>656</v>
      </c>
      <c r="B45" s="18">
        <v>0</v>
      </c>
      <c r="C45" s="18">
        <v>0</v>
      </c>
      <c r="D45" s="18">
        <v>0</v>
      </c>
      <c r="E45" s="21">
        <v>33400000</v>
      </c>
      <c r="G45" s="21">
        <v>21200000</v>
      </c>
      <c r="H45" s="21">
        <v>19300000</v>
      </c>
      <c r="I45" s="21">
        <v>30800000</v>
      </c>
      <c r="J45" s="21">
        <v>34300000</v>
      </c>
      <c r="L45" s="21">
        <v>27000000</v>
      </c>
      <c r="M45" s="21">
        <v>40100000</v>
      </c>
      <c r="N45" s="21">
        <v>32400000</v>
      </c>
      <c r="O45" s="21">
        <v>22600000</v>
      </c>
      <c r="Q45" s="18">
        <v>33400000</v>
      </c>
      <c r="S45" s="18">
        <v>34300000</v>
      </c>
      <c r="U45" s="21">
        <v>105600000</v>
      </c>
      <c r="W45" s="21">
        <v>122100000</v>
      </c>
    </row>
    <row r="46" spans="1:24" ht="11.1" customHeight="1" x14ac:dyDescent="0.2">
      <c r="A46" s="65" t="s">
        <v>163</v>
      </c>
      <c r="B46" s="18">
        <v>0</v>
      </c>
      <c r="C46" s="18">
        <v>0</v>
      </c>
      <c r="D46" s="18">
        <v>0</v>
      </c>
      <c r="E46" s="57">
        <v>239600000</v>
      </c>
      <c r="G46" s="57">
        <v>211200000</v>
      </c>
      <c r="H46" s="57">
        <v>268500000</v>
      </c>
      <c r="I46" s="57">
        <v>240700000</v>
      </c>
      <c r="J46" s="57">
        <v>43100000</v>
      </c>
      <c r="K46" s="95"/>
      <c r="L46" s="57">
        <v>211700000</v>
      </c>
      <c r="M46" s="57">
        <v>241200000</v>
      </c>
      <c r="N46" s="57">
        <v>241100000</v>
      </c>
      <c r="O46" s="57">
        <v>207200000</v>
      </c>
      <c r="P46" s="95"/>
      <c r="Q46" s="18">
        <v>239600000</v>
      </c>
      <c r="R46" s="95"/>
      <c r="S46" s="18">
        <v>43100000</v>
      </c>
      <c r="T46" s="95"/>
      <c r="U46" s="57">
        <v>763500000</v>
      </c>
      <c r="V46" s="95"/>
      <c r="W46" s="57">
        <v>901200000</v>
      </c>
      <c r="X46" s="67"/>
    </row>
    <row r="47" spans="1:24" ht="11.1" customHeight="1" x14ac:dyDescent="0.2">
      <c r="A47" s="58" t="s">
        <v>657</v>
      </c>
      <c r="B47" s="21">
        <v>0</v>
      </c>
      <c r="C47" s="21">
        <v>0</v>
      </c>
      <c r="D47" s="21">
        <v>0</v>
      </c>
      <c r="E47" s="21">
        <v>-61000000</v>
      </c>
      <c r="G47" s="21">
        <v>-33600000</v>
      </c>
      <c r="H47" s="21">
        <v>-45500000</v>
      </c>
      <c r="I47" s="21">
        <v>-52500000</v>
      </c>
      <c r="J47" s="21">
        <v>1600000</v>
      </c>
      <c r="L47" s="21">
        <v>-35200000</v>
      </c>
      <c r="M47" s="21">
        <v>-52100000</v>
      </c>
      <c r="N47" s="21">
        <v>-54000000</v>
      </c>
      <c r="O47" s="21">
        <v>-50400000</v>
      </c>
      <c r="Q47" s="21">
        <v>-61000000</v>
      </c>
      <c r="S47" s="21">
        <v>1600000</v>
      </c>
      <c r="U47" s="21">
        <v>-130000000</v>
      </c>
      <c r="W47" s="21">
        <v>-191700000</v>
      </c>
    </row>
    <row r="48" spans="1:24" ht="11.1" customHeight="1" x14ac:dyDescent="0.2">
      <c r="A48" s="58" t="s">
        <v>164</v>
      </c>
      <c r="B48" s="57">
        <v>0</v>
      </c>
      <c r="C48" s="57">
        <v>0</v>
      </c>
      <c r="D48" s="57">
        <v>0</v>
      </c>
      <c r="E48" s="57">
        <v>178600000</v>
      </c>
      <c r="G48" s="57">
        <v>177600000</v>
      </c>
      <c r="H48" s="57">
        <v>223000000</v>
      </c>
      <c r="I48" s="57">
        <v>188200000</v>
      </c>
      <c r="J48" s="57">
        <v>44700000</v>
      </c>
      <c r="L48" s="57">
        <v>176500000</v>
      </c>
      <c r="M48" s="57">
        <v>189100000</v>
      </c>
      <c r="N48" s="57">
        <v>187100000</v>
      </c>
      <c r="O48" s="57">
        <v>156800000</v>
      </c>
      <c r="Q48" s="57">
        <v>178600000</v>
      </c>
      <c r="S48" s="57">
        <v>44700000</v>
      </c>
      <c r="U48" s="57">
        <v>633500000</v>
      </c>
      <c r="W48" s="57">
        <v>709500000</v>
      </c>
    </row>
    <row r="49" spans="1:24" ht="11.1" customHeight="1" x14ac:dyDescent="0.2">
      <c r="A49" s="96" t="s">
        <v>652</v>
      </c>
      <c r="B49" s="18">
        <v>0</v>
      </c>
      <c r="C49" s="18">
        <v>0</v>
      </c>
      <c r="D49" s="18">
        <v>0</v>
      </c>
      <c r="E49" s="18">
        <v>5700000</v>
      </c>
      <c r="G49" s="18">
        <v>5700000</v>
      </c>
      <c r="H49" s="18">
        <v>5500000</v>
      </c>
      <c r="I49" s="18">
        <v>5500000</v>
      </c>
      <c r="J49" s="18">
        <v>5600000</v>
      </c>
      <c r="L49" s="18">
        <v>5300000</v>
      </c>
      <c r="M49" s="18">
        <v>5400000</v>
      </c>
      <c r="N49" s="18">
        <v>5700000</v>
      </c>
      <c r="O49" s="18">
        <v>5700000</v>
      </c>
      <c r="Q49" s="18">
        <v>5700000</v>
      </c>
      <c r="S49" s="18">
        <v>5600000</v>
      </c>
      <c r="U49" s="18">
        <v>22300000</v>
      </c>
      <c r="W49" s="18">
        <v>22100000</v>
      </c>
    </row>
    <row r="50" spans="1:24" ht="11.1" customHeight="1" x14ac:dyDescent="0.2">
      <c r="A50" s="58" t="s">
        <v>140</v>
      </c>
      <c r="B50" s="21">
        <v>0</v>
      </c>
      <c r="C50" s="21">
        <v>0</v>
      </c>
      <c r="D50" s="21">
        <v>0</v>
      </c>
      <c r="E50" s="21">
        <v>0</v>
      </c>
      <c r="G50" s="21">
        <v>0</v>
      </c>
      <c r="H50" s="21">
        <v>0</v>
      </c>
      <c r="I50" s="21">
        <v>0</v>
      </c>
      <c r="J50" s="21">
        <v>0</v>
      </c>
      <c r="L50" s="21">
        <v>0</v>
      </c>
      <c r="M50" s="21">
        <v>0</v>
      </c>
      <c r="N50" s="21">
        <v>0</v>
      </c>
      <c r="O50" s="21">
        <v>0</v>
      </c>
      <c r="Q50" s="21">
        <v>0</v>
      </c>
      <c r="S50" s="21">
        <v>0</v>
      </c>
      <c r="U50" s="21">
        <v>0</v>
      </c>
      <c r="W50" s="21">
        <v>0</v>
      </c>
    </row>
    <row r="51" spans="1:24" ht="11.1" customHeight="1" x14ac:dyDescent="0.2">
      <c r="A51" s="97" t="s">
        <v>165</v>
      </c>
      <c r="B51" s="98">
        <v>0</v>
      </c>
      <c r="C51" s="98">
        <v>0</v>
      </c>
      <c r="D51" s="98">
        <v>0</v>
      </c>
      <c r="E51" s="98">
        <v>172900000</v>
      </c>
      <c r="G51" s="98">
        <v>171900000</v>
      </c>
      <c r="H51" s="98">
        <v>217500000</v>
      </c>
      <c r="I51" s="98">
        <v>182700000</v>
      </c>
      <c r="J51" s="98">
        <v>39100000</v>
      </c>
      <c r="L51" s="98">
        <v>171200000</v>
      </c>
      <c r="M51" s="98">
        <v>183700000</v>
      </c>
      <c r="N51" s="98">
        <v>181400000</v>
      </c>
      <c r="O51" s="98">
        <v>151100000</v>
      </c>
      <c r="Q51" s="98">
        <v>172900000</v>
      </c>
      <c r="S51" s="98">
        <v>39100000</v>
      </c>
      <c r="U51" s="98">
        <v>611200000</v>
      </c>
      <c r="W51" s="98">
        <v>687400000</v>
      </c>
    </row>
    <row r="52" spans="1:24" ht="11.1" customHeight="1" x14ac:dyDescent="0.2">
      <c r="A52" s="65" t="s">
        <v>166</v>
      </c>
      <c r="B52" s="122"/>
      <c r="C52" s="122"/>
      <c r="D52" s="122"/>
      <c r="E52" s="122"/>
      <c r="G52" s="122"/>
      <c r="H52" s="122"/>
      <c r="I52" s="122"/>
      <c r="J52" s="122"/>
      <c r="L52" s="122"/>
      <c r="M52" s="122"/>
      <c r="N52" s="122"/>
      <c r="O52" s="122"/>
      <c r="Q52" s="122"/>
      <c r="S52" s="122"/>
      <c r="U52" s="122"/>
      <c r="W52" s="122"/>
    </row>
    <row r="53" spans="1:24" ht="19.5" customHeight="1" x14ac:dyDescent="0.2">
      <c r="A53" s="76" t="s">
        <v>167</v>
      </c>
      <c r="B53" s="18">
        <v>0</v>
      </c>
      <c r="C53" s="18">
        <v>0</v>
      </c>
      <c r="D53" s="18">
        <v>0</v>
      </c>
      <c r="E53" s="18">
        <v>-4400000</v>
      </c>
      <c r="G53" s="18">
        <v>-9700000</v>
      </c>
      <c r="H53" s="18">
        <v>-13200000</v>
      </c>
      <c r="I53" s="18">
        <v>-11100000</v>
      </c>
      <c r="J53" s="18">
        <v>85600000</v>
      </c>
      <c r="K53" s="95"/>
      <c r="L53" s="18">
        <v>-14200000</v>
      </c>
      <c r="M53" s="18">
        <v>-7400000</v>
      </c>
      <c r="N53" s="18">
        <v>-4100000</v>
      </c>
      <c r="O53" s="18">
        <v>-16000000</v>
      </c>
      <c r="P53" s="95"/>
      <c r="Q53" s="18">
        <v>-4400000</v>
      </c>
      <c r="R53" s="95"/>
      <c r="S53" s="18">
        <v>85600000</v>
      </c>
      <c r="T53" s="95"/>
      <c r="U53" s="18">
        <v>51600000</v>
      </c>
      <c r="V53" s="95"/>
      <c r="W53" s="18">
        <v>-41700000</v>
      </c>
      <c r="X53" s="67"/>
    </row>
    <row r="54" spans="1:24" ht="10.7" customHeight="1" x14ac:dyDescent="0.2">
      <c r="A54" s="82" t="s">
        <v>168</v>
      </c>
      <c r="B54" s="18">
        <v>0</v>
      </c>
      <c r="C54" s="18">
        <v>0</v>
      </c>
      <c r="D54" s="18">
        <v>0</v>
      </c>
      <c r="E54" s="18">
        <v>0</v>
      </c>
      <c r="G54" s="18">
        <v>-3900000</v>
      </c>
      <c r="H54" s="18">
        <v>0</v>
      </c>
      <c r="I54" s="18">
        <v>0</v>
      </c>
      <c r="J54" s="18">
        <v>0</v>
      </c>
      <c r="K54" s="95"/>
      <c r="L54" s="18">
        <v>-2300000</v>
      </c>
      <c r="M54" s="18">
        <v>0</v>
      </c>
      <c r="N54" s="18">
        <v>0</v>
      </c>
      <c r="O54" s="18">
        <v>0</v>
      </c>
      <c r="P54" s="95"/>
      <c r="Q54" s="18">
        <v>0</v>
      </c>
      <c r="R54" s="95"/>
      <c r="S54" s="18">
        <v>0</v>
      </c>
      <c r="T54" s="95"/>
      <c r="U54" s="18">
        <v>-3900000</v>
      </c>
      <c r="V54" s="95"/>
      <c r="W54" s="18">
        <v>-2300000</v>
      </c>
      <c r="X54" s="67"/>
    </row>
    <row r="55" spans="1:24" ht="19.5" customHeight="1" x14ac:dyDescent="0.2">
      <c r="A55" s="82" t="s">
        <v>169</v>
      </c>
      <c r="B55" s="18">
        <v>0</v>
      </c>
      <c r="C55" s="18">
        <v>0</v>
      </c>
      <c r="D55" s="18">
        <v>0</v>
      </c>
      <c r="E55" s="18">
        <v>3500000</v>
      </c>
      <c r="G55" s="18">
        <v>6200000</v>
      </c>
      <c r="H55" s="18">
        <v>-4300000</v>
      </c>
      <c r="I55" s="18">
        <v>-1700000</v>
      </c>
      <c r="J55" s="18">
        <v>500000</v>
      </c>
      <c r="K55" s="95"/>
      <c r="L55" s="18">
        <v>0</v>
      </c>
      <c r="M55" s="18">
        <v>-13600000</v>
      </c>
      <c r="N55" s="18">
        <v>0</v>
      </c>
      <c r="O55" s="18">
        <v>0</v>
      </c>
      <c r="P55" s="95"/>
      <c r="Q55" s="18">
        <v>3500000</v>
      </c>
      <c r="R55" s="95"/>
      <c r="S55" s="18">
        <v>500000</v>
      </c>
      <c r="T55" s="95"/>
      <c r="U55" s="18">
        <v>700000</v>
      </c>
      <c r="V55" s="95"/>
      <c r="W55" s="18">
        <v>-13600000</v>
      </c>
      <c r="X55" s="67"/>
    </row>
    <row r="56" spans="1:24" ht="10.5" customHeight="1" x14ac:dyDescent="0.2">
      <c r="A56" s="82" t="s">
        <v>170</v>
      </c>
      <c r="B56" s="18">
        <v>0</v>
      </c>
      <c r="C56" s="18">
        <v>0</v>
      </c>
      <c r="D56" s="18">
        <v>0</v>
      </c>
      <c r="E56" s="18">
        <v>13500000</v>
      </c>
      <c r="G56" s="18">
        <v>12900000</v>
      </c>
      <c r="H56" s="18">
        <v>16700000</v>
      </c>
      <c r="I56" s="18">
        <v>7700000</v>
      </c>
      <c r="J56" s="18">
        <v>7700000</v>
      </c>
      <c r="K56" s="95"/>
      <c r="L56" s="18">
        <v>6700000</v>
      </c>
      <c r="M56" s="18">
        <v>6700000</v>
      </c>
      <c r="N56" s="18">
        <v>6700000</v>
      </c>
      <c r="O56" s="18">
        <v>6700000</v>
      </c>
      <c r="P56" s="95"/>
      <c r="Q56" s="18">
        <v>13500000</v>
      </c>
      <c r="R56" s="95"/>
      <c r="S56" s="18">
        <v>7700000</v>
      </c>
      <c r="T56" s="95"/>
      <c r="U56" s="18">
        <v>45000000</v>
      </c>
      <c r="V56" s="95"/>
      <c r="W56" s="18">
        <v>26800000</v>
      </c>
      <c r="X56" s="67"/>
    </row>
    <row r="57" spans="1:24" ht="9.9499999999999993" customHeight="1" x14ac:dyDescent="0.2">
      <c r="A57" s="82" t="s">
        <v>171</v>
      </c>
      <c r="B57" s="18">
        <v>0</v>
      </c>
      <c r="C57" s="18">
        <v>0</v>
      </c>
      <c r="D57" s="18">
        <v>0</v>
      </c>
      <c r="E57" s="18">
        <v>6700000</v>
      </c>
      <c r="G57" s="18">
        <v>5100000</v>
      </c>
      <c r="H57" s="18">
        <v>5100000</v>
      </c>
      <c r="I57" s="18">
        <v>5100000</v>
      </c>
      <c r="J57" s="18">
        <v>5100000</v>
      </c>
      <c r="K57" s="95"/>
      <c r="L57" s="18">
        <v>2900000</v>
      </c>
      <c r="M57" s="18">
        <v>2800000</v>
      </c>
      <c r="N57" s="18">
        <v>2900000</v>
      </c>
      <c r="O57" s="18">
        <v>2800000</v>
      </c>
      <c r="P57" s="95"/>
      <c r="Q57" s="18">
        <v>6700000</v>
      </c>
      <c r="R57" s="95"/>
      <c r="S57" s="18">
        <v>5100000</v>
      </c>
      <c r="T57" s="95"/>
      <c r="U57" s="18">
        <v>20400000</v>
      </c>
      <c r="V57" s="95"/>
      <c r="W57" s="18">
        <v>11400000</v>
      </c>
      <c r="X57" s="67"/>
    </row>
    <row r="58" spans="1:24" ht="10.7" customHeight="1" x14ac:dyDescent="0.2">
      <c r="A58" s="82" t="s">
        <v>172</v>
      </c>
      <c r="B58" s="21">
        <v>0</v>
      </c>
      <c r="C58" s="21">
        <v>0</v>
      </c>
      <c r="D58" s="21">
        <v>0</v>
      </c>
      <c r="E58" s="21">
        <v>0</v>
      </c>
      <c r="G58" s="21">
        <v>3000000</v>
      </c>
      <c r="H58" s="21">
        <v>11600000</v>
      </c>
      <c r="I58" s="21">
        <v>0</v>
      </c>
      <c r="J58" s="21">
        <v>24000000</v>
      </c>
      <c r="K58" s="95"/>
      <c r="L58" s="21">
        <v>15200000</v>
      </c>
      <c r="M58" s="21">
        <v>22100000</v>
      </c>
      <c r="N58" s="21">
        <v>-4300000</v>
      </c>
      <c r="O58" s="21">
        <v>0</v>
      </c>
      <c r="P58" s="95"/>
      <c r="Q58" s="21">
        <v>0</v>
      </c>
      <c r="R58" s="95"/>
      <c r="S58" s="21">
        <v>24000000</v>
      </c>
      <c r="T58" s="95"/>
      <c r="U58" s="21">
        <v>38600000</v>
      </c>
      <c r="V58" s="95"/>
      <c r="W58" s="21">
        <v>33000000</v>
      </c>
      <c r="X58" s="67"/>
    </row>
    <row r="59" spans="1:24" ht="10.7" customHeight="1" x14ac:dyDescent="0.2">
      <c r="A59" s="82" t="s">
        <v>111</v>
      </c>
      <c r="B59" s="99">
        <v>0</v>
      </c>
      <c r="C59" s="99">
        <v>0</v>
      </c>
      <c r="D59" s="99">
        <v>0</v>
      </c>
      <c r="E59" s="99">
        <v>19300000</v>
      </c>
      <c r="G59" s="99">
        <v>13600000</v>
      </c>
      <c r="H59" s="99">
        <v>15900000</v>
      </c>
      <c r="I59" s="99">
        <v>0</v>
      </c>
      <c r="J59" s="99">
        <v>122900000</v>
      </c>
      <c r="K59" s="95"/>
      <c r="L59" s="99">
        <v>8300000</v>
      </c>
      <c r="M59" s="99">
        <v>10600000</v>
      </c>
      <c r="N59" s="99">
        <v>1200000</v>
      </c>
      <c r="O59" s="99">
        <v>-6500000</v>
      </c>
      <c r="P59" s="95"/>
      <c r="Q59" s="99">
        <v>19300000</v>
      </c>
      <c r="R59" s="95"/>
      <c r="S59" s="99">
        <v>122900000</v>
      </c>
      <c r="T59" s="95"/>
      <c r="U59" s="99">
        <v>152400000</v>
      </c>
      <c r="V59" s="95"/>
      <c r="W59" s="99">
        <v>13600000</v>
      </c>
      <c r="X59" s="67"/>
    </row>
    <row r="60" spans="1:24" ht="10.7" customHeight="1" x14ac:dyDescent="0.2">
      <c r="A60" s="100" t="s">
        <v>173</v>
      </c>
      <c r="B60" s="98">
        <v>0</v>
      </c>
      <c r="C60" s="98">
        <v>0</v>
      </c>
      <c r="D60" s="98">
        <v>0</v>
      </c>
      <c r="E60" s="98">
        <v>192200000</v>
      </c>
      <c r="G60" s="98">
        <v>185500000</v>
      </c>
      <c r="H60" s="98">
        <v>233400000</v>
      </c>
      <c r="I60" s="98">
        <v>182700000</v>
      </c>
      <c r="J60" s="98">
        <v>162000000</v>
      </c>
      <c r="K60" s="101"/>
      <c r="L60" s="98">
        <v>179500000</v>
      </c>
      <c r="M60" s="98">
        <v>194300000</v>
      </c>
      <c r="N60" s="98">
        <v>182600000</v>
      </c>
      <c r="O60" s="98">
        <v>144600000</v>
      </c>
      <c r="P60" s="101"/>
      <c r="Q60" s="98">
        <v>192200000</v>
      </c>
      <c r="R60" s="101"/>
      <c r="S60" s="98">
        <v>162000000</v>
      </c>
      <c r="T60" s="101"/>
      <c r="U60" s="98">
        <v>763600000</v>
      </c>
      <c r="V60" s="101"/>
      <c r="W60" s="98">
        <v>701000000</v>
      </c>
      <c r="X60" s="102"/>
    </row>
    <row r="61" spans="1:24" ht="10.7" customHeight="1" x14ac:dyDescent="0.2">
      <c r="B61" s="123"/>
      <c r="C61" s="123"/>
      <c r="D61" s="123"/>
      <c r="E61" s="123"/>
      <c r="G61" s="123"/>
      <c r="H61" s="123"/>
      <c r="I61" s="123"/>
      <c r="J61" s="123"/>
      <c r="L61" s="123"/>
      <c r="M61" s="123"/>
      <c r="N61" s="123"/>
      <c r="O61" s="123"/>
      <c r="Q61" s="123"/>
      <c r="S61" s="123"/>
      <c r="U61" s="123"/>
      <c r="W61" s="123"/>
    </row>
    <row r="62" spans="1:24" ht="10.7" customHeight="1" x14ac:dyDescent="0.2">
      <c r="A62" s="75"/>
      <c r="B62" s="124"/>
      <c r="C62" s="124"/>
      <c r="D62" s="124"/>
      <c r="E62" s="124"/>
      <c r="F62" s="43"/>
      <c r="G62" s="124"/>
      <c r="H62" s="124"/>
      <c r="I62" s="124"/>
      <c r="J62" s="124"/>
      <c r="K62" s="43"/>
      <c r="L62" s="124"/>
      <c r="M62" s="124"/>
      <c r="N62" s="124"/>
      <c r="O62" s="124"/>
      <c r="P62" s="43"/>
      <c r="Q62" s="124"/>
      <c r="R62" s="43"/>
      <c r="S62" s="124"/>
      <c r="T62" s="43"/>
      <c r="U62" s="124"/>
      <c r="V62" s="43"/>
      <c r="W62" s="124"/>
    </row>
    <row r="63" spans="1:24" ht="10.7" customHeight="1" x14ac:dyDescent="0.2">
      <c r="A63" s="65" t="s">
        <v>174</v>
      </c>
    </row>
    <row r="64" spans="1:24" ht="19.5" customHeight="1" x14ac:dyDescent="0.2">
      <c r="A64" s="76" t="s">
        <v>167</v>
      </c>
      <c r="B64" s="18">
        <v>0</v>
      </c>
      <c r="C64" s="18">
        <v>0</v>
      </c>
      <c r="D64" s="18">
        <v>0</v>
      </c>
      <c r="E64" s="18">
        <v>-6000000</v>
      </c>
      <c r="G64" s="18">
        <v>-13200000</v>
      </c>
      <c r="H64" s="18">
        <v>-18000000</v>
      </c>
      <c r="I64" s="18">
        <v>-15100000</v>
      </c>
      <c r="J64" s="18">
        <v>116900000</v>
      </c>
      <c r="K64" s="95"/>
      <c r="L64" s="18">
        <v>-19500000</v>
      </c>
      <c r="M64" s="18">
        <v>-10100000</v>
      </c>
      <c r="N64" s="18">
        <v>-6000000</v>
      </c>
      <c r="O64" s="18">
        <v>-21800000</v>
      </c>
      <c r="P64" s="95"/>
      <c r="Q64" s="18">
        <v>-6000000</v>
      </c>
      <c r="R64" s="95"/>
      <c r="S64" s="18">
        <v>116900000</v>
      </c>
      <c r="T64" s="95"/>
      <c r="U64" s="18">
        <v>70600000</v>
      </c>
      <c r="V64" s="95"/>
      <c r="W64" s="18">
        <v>-58700000</v>
      </c>
    </row>
    <row r="65" spans="1:23" ht="10.5" customHeight="1" x14ac:dyDescent="0.2">
      <c r="A65" s="82" t="s">
        <v>168</v>
      </c>
      <c r="B65" s="18">
        <v>0</v>
      </c>
      <c r="C65" s="18">
        <v>0</v>
      </c>
      <c r="D65" s="18">
        <v>0</v>
      </c>
      <c r="E65" s="18">
        <v>0</v>
      </c>
      <c r="G65" s="18">
        <v>-5600000</v>
      </c>
      <c r="H65" s="18">
        <v>0</v>
      </c>
      <c r="I65" s="18">
        <v>0</v>
      </c>
      <c r="J65" s="18">
        <v>0</v>
      </c>
      <c r="K65" s="95"/>
      <c r="L65" s="18">
        <v>-2900000</v>
      </c>
      <c r="M65" s="18">
        <v>0</v>
      </c>
      <c r="N65" s="18">
        <v>0</v>
      </c>
      <c r="O65" s="18">
        <v>0</v>
      </c>
      <c r="P65" s="95"/>
      <c r="Q65" s="18">
        <v>0</v>
      </c>
      <c r="R65" s="95"/>
      <c r="S65" s="18">
        <v>0</v>
      </c>
      <c r="T65" s="95"/>
      <c r="U65" s="18">
        <v>-5600000</v>
      </c>
      <c r="V65" s="95"/>
      <c r="W65" s="18">
        <v>-2700000</v>
      </c>
    </row>
    <row r="66" spans="1:23" ht="19.5" customHeight="1" x14ac:dyDescent="0.2">
      <c r="A66" s="82" t="s">
        <v>175</v>
      </c>
      <c r="B66" s="18">
        <v>0</v>
      </c>
      <c r="C66" s="18">
        <v>0</v>
      </c>
      <c r="D66" s="18">
        <v>0</v>
      </c>
      <c r="E66" s="18">
        <v>4400000</v>
      </c>
      <c r="G66" s="18">
        <v>8000000</v>
      </c>
      <c r="H66" s="18">
        <v>-6100000</v>
      </c>
      <c r="I66" s="18">
        <v>-8000000</v>
      </c>
      <c r="J66" s="18">
        <v>700000</v>
      </c>
      <c r="K66" s="95"/>
      <c r="L66" s="18">
        <v>0</v>
      </c>
      <c r="M66" s="18">
        <v>-13600000</v>
      </c>
      <c r="N66" s="18">
        <v>0</v>
      </c>
      <c r="O66" s="18">
        <v>0</v>
      </c>
      <c r="P66" s="95"/>
      <c r="Q66" s="18">
        <v>4400000</v>
      </c>
      <c r="R66" s="95"/>
      <c r="S66" s="18">
        <v>700000</v>
      </c>
      <c r="T66" s="95"/>
      <c r="U66" s="18">
        <v>-5400000</v>
      </c>
      <c r="V66" s="95"/>
      <c r="W66" s="18">
        <v>-13600000</v>
      </c>
    </row>
    <row r="67" spans="1:23" ht="10.7" customHeight="1" x14ac:dyDescent="0.2">
      <c r="A67" s="82" t="s">
        <v>170</v>
      </c>
      <c r="B67" s="18">
        <v>0</v>
      </c>
      <c r="C67" s="18">
        <v>0</v>
      </c>
      <c r="D67" s="18">
        <v>0</v>
      </c>
      <c r="E67" s="18">
        <v>17800000</v>
      </c>
      <c r="G67" s="18">
        <v>17000000</v>
      </c>
      <c r="H67" s="18">
        <v>21800000</v>
      </c>
      <c r="I67" s="18">
        <v>10400000</v>
      </c>
      <c r="J67" s="18">
        <v>10600000</v>
      </c>
      <c r="K67" s="95"/>
      <c r="L67" s="18">
        <v>9100000</v>
      </c>
      <c r="M67" s="18">
        <v>9000000</v>
      </c>
      <c r="N67" s="18">
        <v>9100000</v>
      </c>
      <c r="O67" s="18">
        <v>9000000</v>
      </c>
      <c r="P67" s="95"/>
      <c r="Q67" s="18">
        <v>17800000</v>
      </c>
      <c r="R67" s="95"/>
      <c r="S67" s="18">
        <v>10600000</v>
      </c>
      <c r="T67" s="95"/>
      <c r="U67" s="18">
        <v>59800000</v>
      </c>
      <c r="V67" s="95"/>
      <c r="W67" s="18">
        <v>36200000</v>
      </c>
    </row>
    <row r="68" spans="1:23" ht="10.7" customHeight="1" x14ac:dyDescent="0.2">
      <c r="A68" s="82" t="s">
        <v>171</v>
      </c>
      <c r="B68" s="18">
        <v>0</v>
      </c>
      <c r="C68" s="18">
        <v>0</v>
      </c>
      <c r="D68" s="18">
        <v>0</v>
      </c>
      <c r="E68" s="18">
        <v>9100000</v>
      </c>
      <c r="G68" s="18">
        <v>6900000</v>
      </c>
      <c r="H68" s="18">
        <v>6900000</v>
      </c>
      <c r="I68" s="18">
        <v>6900000</v>
      </c>
      <c r="J68" s="18">
        <v>6900000</v>
      </c>
      <c r="K68" s="95"/>
      <c r="L68" s="18">
        <v>3900000</v>
      </c>
      <c r="M68" s="18">
        <v>3900000</v>
      </c>
      <c r="N68" s="18">
        <v>3900000</v>
      </c>
      <c r="O68" s="18">
        <v>3900000</v>
      </c>
      <c r="P68" s="95"/>
      <c r="Q68" s="18">
        <v>9100000</v>
      </c>
      <c r="R68" s="95"/>
      <c r="S68" s="18">
        <v>6900000</v>
      </c>
      <c r="T68" s="95"/>
      <c r="U68" s="18">
        <v>27600000</v>
      </c>
      <c r="V68" s="95"/>
      <c r="W68" s="18">
        <v>15600000</v>
      </c>
    </row>
    <row r="69" spans="1:23" ht="10.7" customHeight="1" x14ac:dyDescent="0.2">
      <c r="A69" s="82" t="s">
        <v>172</v>
      </c>
      <c r="B69" s="21">
        <v>0</v>
      </c>
      <c r="C69" s="21">
        <v>0</v>
      </c>
      <c r="D69" s="21">
        <v>0</v>
      </c>
      <c r="E69" s="21">
        <v>0</v>
      </c>
      <c r="G69" s="21">
        <v>7600000</v>
      </c>
      <c r="H69" s="21">
        <v>15800000</v>
      </c>
      <c r="I69" s="21">
        <v>0</v>
      </c>
      <c r="J69" s="21">
        <v>24000000</v>
      </c>
      <c r="K69" s="95"/>
      <c r="L69" s="21">
        <v>24200000</v>
      </c>
      <c r="M69" s="21">
        <v>22100000</v>
      </c>
      <c r="N69" s="21">
        <v>-4300000</v>
      </c>
      <c r="O69" s="21">
        <v>0</v>
      </c>
      <c r="P69" s="95"/>
      <c r="Q69" s="21">
        <v>0</v>
      </c>
      <c r="R69" s="95"/>
      <c r="S69" s="21">
        <v>24000000</v>
      </c>
      <c r="T69" s="95"/>
      <c r="U69" s="21">
        <v>47400000</v>
      </c>
      <c r="V69" s="95"/>
      <c r="W69" s="21">
        <v>42000000</v>
      </c>
    </row>
    <row r="70" spans="1:23" ht="10.7" customHeight="1" x14ac:dyDescent="0.2">
      <c r="A70" s="103" t="s">
        <v>111</v>
      </c>
      <c r="B70" s="99">
        <v>0</v>
      </c>
      <c r="C70" s="99">
        <v>0</v>
      </c>
      <c r="D70" s="99">
        <v>0</v>
      </c>
      <c r="E70" s="99">
        <v>25300000</v>
      </c>
      <c r="G70" s="99">
        <v>20700000</v>
      </c>
      <c r="H70" s="99">
        <v>20400000</v>
      </c>
      <c r="I70" s="99">
        <v>-5800000</v>
      </c>
      <c r="J70" s="99">
        <v>159100000</v>
      </c>
      <c r="K70" s="61"/>
      <c r="L70" s="99">
        <v>14800000</v>
      </c>
      <c r="M70" s="99">
        <v>11300000</v>
      </c>
      <c r="N70" s="99">
        <v>2700000</v>
      </c>
      <c r="O70" s="99">
        <v>-8900000</v>
      </c>
      <c r="P70" s="61"/>
      <c r="Q70" s="99">
        <v>25300000</v>
      </c>
      <c r="R70" s="61"/>
      <c r="S70" s="99">
        <v>159100000</v>
      </c>
      <c r="T70" s="61"/>
      <c r="U70" s="99">
        <v>194400000</v>
      </c>
      <c r="V70" s="61"/>
      <c r="W70" s="99">
        <v>18800000</v>
      </c>
    </row>
    <row r="71" spans="1:23" ht="10.7" customHeight="1" x14ac:dyDescent="0.2">
      <c r="A71" s="279" t="s">
        <v>113</v>
      </c>
      <c r="B71" s="279"/>
      <c r="C71" s="279"/>
      <c r="D71" s="279"/>
      <c r="E71" s="279"/>
      <c r="F71" s="279"/>
      <c r="G71" s="279"/>
      <c r="H71" s="279"/>
      <c r="I71" s="279"/>
      <c r="J71" s="279"/>
      <c r="K71" s="279"/>
      <c r="L71" s="279"/>
      <c r="M71" s="279"/>
      <c r="N71" s="279"/>
      <c r="O71" s="279"/>
      <c r="P71" s="279"/>
      <c r="Q71" s="279"/>
      <c r="R71" s="279"/>
      <c r="S71" s="279"/>
      <c r="T71" s="279"/>
      <c r="U71" s="279"/>
      <c r="V71" s="279"/>
      <c r="W71" s="279"/>
    </row>
    <row r="72" spans="1:23" ht="10.7" customHeight="1" x14ac:dyDescent="0.2">
      <c r="A72" s="284" t="s">
        <v>176</v>
      </c>
      <c r="B72" s="284"/>
      <c r="C72" s="284"/>
      <c r="D72" s="284"/>
      <c r="E72" s="284"/>
      <c r="F72" s="284"/>
      <c r="G72" s="284"/>
      <c r="H72" s="284"/>
      <c r="I72" s="284"/>
    </row>
    <row r="73" spans="1:23" ht="10.7" customHeight="1" x14ac:dyDescent="0.2">
      <c r="A73" s="284" t="s">
        <v>177</v>
      </c>
      <c r="B73" s="284"/>
      <c r="C73" s="284"/>
      <c r="D73" s="284"/>
      <c r="E73" s="284"/>
      <c r="F73" s="284"/>
      <c r="G73" s="284"/>
      <c r="H73" s="284"/>
      <c r="I73" s="284"/>
    </row>
    <row r="74" spans="1:23" ht="10.7" customHeight="1" x14ac:dyDescent="0.2">
      <c r="A74" s="284" t="s">
        <v>178</v>
      </c>
      <c r="B74" s="284"/>
      <c r="C74" s="284"/>
      <c r="D74" s="284"/>
      <c r="E74" s="284"/>
      <c r="F74" s="284"/>
      <c r="G74" s="284"/>
      <c r="H74" s="284"/>
      <c r="I74" s="284"/>
    </row>
    <row r="75" spans="1:23" ht="10.7" customHeight="1" x14ac:dyDescent="0.2">
      <c r="A75" s="284" t="s">
        <v>179</v>
      </c>
      <c r="B75" s="284"/>
      <c r="C75" s="284"/>
      <c r="D75" s="284"/>
      <c r="E75" s="284"/>
      <c r="F75" s="284"/>
      <c r="G75" s="284"/>
      <c r="H75" s="284"/>
      <c r="I75" s="284"/>
    </row>
    <row r="76" spans="1:23" ht="10.7" customHeight="1" x14ac:dyDescent="0.2"/>
    <row r="77" spans="1:23" ht="10.7" customHeight="1" x14ac:dyDescent="0.2">
      <c r="A77" s="288" t="s">
        <v>180</v>
      </c>
      <c r="B77" s="288"/>
      <c r="C77" s="288"/>
      <c r="D77" s="288"/>
      <c r="E77" s="288"/>
      <c r="F77" s="288"/>
      <c r="G77" s="288"/>
      <c r="H77" s="288"/>
      <c r="I77" s="12"/>
      <c r="J77" s="12"/>
      <c r="K77" s="12"/>
      <c r="L77" s="12"/>
      <c r="M77" s="12"/>
      <c r="N77" s="12"/>
      <c r="O77" s="12"/>
      <c r="P77" s="12"/>
      <c r="Q77" s="12"/>
      <c r="R77" s="12"/>
      <c r="S77" s="12"/>
      <c r="T77" s="12"/>
      <c r="U77" s="12"/>
      <c r="V77" s="12"/>
      <c r="W77" s="12"/>
    </row>
    <row r="78" spans="1:23" ht="12.6" customHeight="1" x14ac:dyDescent="0.2">
      <c r="B78" s="280">
        <v>2021</v>
      </c>
      <c r="C78" s="271"/>
      <c r="D78" s="271"/>
      <c r="E78" s="271"/>
      <c r="F78" s="95"/>
      <c r="G78" s="280">
        <v>2020</v>
      </c>
      <c r="H78" s="271"/>
      <c r="I78" s="271"/>
      <c r="J78" s="271"/>
      <c r="K78" s="95"/>
      <c r="L78" s="280">
        <v>2019</v>
      </c>
      <c r="M78" s="271"/>
      <c r="N78" s="271"/>
      <c r="O78" s="271"/>
      <c r="P78" s="95"/>
      <c r="Q78" s="54">
        <v>2021</v>
      </c>
      <c r="R78" s="95"/>
      <c r="S78" s="54">
        <v>2020</v>
      </c>
      <c r="T78" s="95"/>
      <c r="U78" s="54">
        <v>2020</v>
      </c>
      <c r="V78" s="95"/>
      <c r="W78" s="54">
        <v>2019</v>
      </c>
    </row>
    <row r="79" spans="1:23" ht="13.35" customHeight="1" x14ac:dyDescent="0.2">
      <c r="A79" s="13" t="s">
        <v>75</v>
      </c>
      <c r="B79" s="55" t="str">
        <f>Profitability!$B$3</f>
        <v>Q4</v>
      </c>
      <c r="C79" s="55" t="str">
        <f>Profitability!$C$3</f>
        <v>Q3</v>
      </c>
      <c r="D79" s="55" t="str">
        <f>Profitability!$D$3</f>
        <v>Q2</v>
      </c>
      <c r="E79" s="55" t="str">
        <f>Profitability!$E$3</f>
        <v>Q1</v>
      </c>
      <c r="G79" s="55" t="s">
        <v>132</v>
      </c>
      <c r="H79" s="55" t="s">
        <v>133</v>
      </c>
      <c r="I79" s="55" t="s">
        <v>134</v>
      </c>
      <c r="J79" s="55" t="s">
        <v>135</v>
      </c>
      <c r="L79" s="55" t="s">
        <v>132</v>
      </c>
      <c r="M79" s="55" t="s">
        <v>133</v>
      </c>
      <c r="N79" s="55" t="s">
        <v>134</v>
      </c>
      <c r="O79" s="55" t="s">
        <v>135</v>
      </c>
      <c r="Q79" s="55" t="s">
        <v>136</v>
      </c>
      <c r="S79" s="55" t="s">
        <v>136</v>
      </c>
      <c r="U79" s="55" t="s">
        <v>137</v>
      </c>
      <c r="W79" s="55" t="s">
        <v>137</v>
      </c>
    </row>
    <row r="80" spans="1:23" ht="10.7" hidden="1" customHeight="1" x14ac:dyDescent="0.2">
      <c r="A80" s="16" t="s">
        <v>93</v>
      </c>
      <c r="B80" s="43"/>
      <c r="C80" s="43"/>
      <c r="D80" s="43"/>
      <c r="E80" s="43"/>
      <c r="F80" s="43"/>
      <c r="G80" s="43"/>
      <c r="H80" s="43"/>
      <c r="I80" s="43"/>
      <c r="J80" s="43"/>
      <c r="K80" s="43"/>
      <c r="L80" s="43"/>
      <c r="M80" s="43"/>
      <c r="N80" s="43"/>
      <c r="O80" s="43"/>
      <c r="P80" s="43"/>
      <c r="Q80" s="43"/>
      <c r="R80" s="43"/>
      <c r="S80" s="43"/>
      <c r="T80" s="43"/>
      <c r="U80" s="43"/>
      <c r="V80" s="43"/>
      <c r="W80" s="43"/>
    </row>
    <row r="81" spans="1:24" ht="10.7" customHeight="1" x14ac:dyDescent="0.2">
      <c r="A81" s="58" t="s">
        <v>658</v>
      </c>
    </row>
    <row r="82" spans="1:24" ht="10.7" customHeight="1" x14ac:dyDescent="0.2">
      <c r="A82" s="94" t="s">
        <v>148</v>
      </c>
      <c r="B82" s="18">
        <v>0</v>
      </c>
      <c r="C82" s="18">
        <v>0</v>
      </c>
      <c r="D82" s="18">
        <v>0</v>
      </c>
      <c r="E82" s="18">
        <v>92300000</v>
      </c>
      <c r="G82" s="18">
        <v>92100000</v>
      </c>
      <c r="H82" s="18">
        <v>94000000</v>
      </c>
      <c r="I82" s="18">
        <v>90000000</v>
      </c>
      <c r="J82" s="18">
        <v>85600000</v>
      </c>
      <c r="L82" s="18">
        <v>88800000</v>
      </c>
      <c r="M82" s="18">
        <v>91100000</v>
      </c>
      <c r="N82" s="18">
        <v>86900000</v>
      </c>
      <c r="O82" s="18">
        <v>84100000</v>
      </c>
      <c r="Q82" s="18">
        <v>92300000</v>
      </c>
      <c r="S82" s="18">
        <v>85600000</v>
      </c>
      <c r="U82" s="18">
        <v>361700000</v>
      </c>
      <c r="W82" s="18">
        <v>350900000</v>
      </c>
    </row>
    <row r="83" spans="1:24" ht="10.7" customHeight="1" x14ac:dyDescent="0.2">
      <c r="A83" s="94" t="s">
        <v>149</v>
      </c>
      <c r="B83" s="18">
        <v>0</v>
      </c>
      <c r="C83" s="18">
        <v>0</v>
      </c>
      <c r="D83" s="18">
        <v>0</v>
      </c>
      <c r="E83" s="18">
        <v>-3700000</v>
      </c>
      <c r="G83" s="18">
        <v>15200000</v>
      </c>
      <c r="H83" s="18">
        <v>17700000</v>
      </c>
      <c r="I83" s="18">
        <v>19700000</v>
      </c>
      <c r="J83" s="18">
        <v>-42500000</v>
      </c>
      <c r="L83" s="18">
        <v>-6300000</v>
      </c>
      <c r="M83" s="18">
        <v>7800000</v>
      </c>
      <c r="N83" s="18">
        <v>8900000</v>
      </c>
      <c r="O83" s="18">
        <v>8900000</v>
      </c>
      <c r="Q83" s="18">
        <v>-3700000</v>
      </c>
      <c r="S83" s="18">
        <v>-42500000</v>
      </c>
      <c r="U83" s="18">
        <v>10100000</v>
      </c>
      <c r="W83" s="18">
        <v>19300000</v>
      </c>
    </row>
    <row r="84" spans="1:24" ht="10.7" customHeight="1" x14ac:dyDescent="0.2">
      <c r="A84" s="28" t="s">
        <v>162</v>
      </c>
      <c r="B84" s="18">
        <v>0</v>
      </c>
      <c r="C84" s="18">
        <v>0</v>
      </c>
      <c r="D84" s="18">
        <v>0</v>
      </c>
      <c r="E84" s="18">
        <v>300000</v>
      </c>
      <c r="G84" s="18">
        <v>-2200000</v>
      </c>
      <c r="H84" s="18">
        <v>1200000</v>
      </c>
      <c r="I84" s="18">
        <v>-7700000</v>
      </c>
      <c r="J84" s="18">
        <v>-7400000</v>
      </c>
      <c r="L84" s="18">
        <v>2500000</v>
      </c>
      <c r="M84" s="18">
        <v>600000</v>
      </c>
      <c r="N84" s="18">
        <v>-100000</v>
      </c>
      <c r="O84" s="18">
        <v>-3000000</v>
      </c>
      <c r="Q84" s="18">
        <v>300000</v>
      </c>
      <c r="S84" s="18">
        <v>-7400000</v>
      </c>
      <c r="U84" s="18">
        <v>-16100000</v>
      </c>
      <c r="W84" s="18">
        <v>0</v>
      </c>
    </row>
    <row r="85" spans="1:24" ht="9.75" customHeight="1" x14ac:dyDescent="0.2">
      <c r="A85" s="28" t="s">
        <v>659</v>
      </c>
      <c r="B85" s="21">
        <v>0</v>
      </c>
      <c r="C85" s="21">
        <v>0</v>
      </c>
      <c r="D85" s="104">
        <v>0</v>
      </c>
      <c r="E85" s="21">
        <v>0</v>
      </c>
      <c r="G85" s="21">
        <v>4400000</v>
      </c>
      <c r="H85" s="21">
        <v>0</v>
      </c>
      <c r="I85" s="104">
        <v>0</v>
      </c>
      <c r="J85" s="21">
        <v>-24000000</v>
      </c>
      <c r="L85" s="21">
        <v>2400000</v>
      </c>
      <c r="M85" s="21">
        <v>-8500000</v>
      </c>
      <c r="N85" s="104">
        <v>0</v>
      </c>
      <c r="O85" s="21">
        <v>0</v>
      </c>
      <c r="Q85" s="21">
        <v>0</v>
      </c>
      <c r="S85" s="21">
        <v>-24000000</v>
      </c>
      <c r="U85" s="21">
        <v>-19600000</v>
      </c>
      <c r="W85" s="21">
        <v>-6100000</v>
      </c>
    </row>
    <row r="86" spans="1:24" ht="10.7" customHeight="1" x14ac:dyDescent="0.2">
      <c r="A86" s="94" t="s">
        <v>111</v>
      </c>
      <c r="B86" s="57">
        <v>0</v>
      </c>
      <c r="C86" s="57">
        <v>0</v>
      </c>
      <c r="D86" s="57">
        <v>0</v>
      </c>
      <c r="E86" s="57">
        <v>88900000</v>
      </c>
      <c r="G86" s="57">
        <v>109500000</v>
      </c>
      <c r="H86" s="57">
        <v>112900000</v>
      </c>
      <c r="I86" s="57">
        <v>102000000</v>
      </c>
      <c r="J86" s="57">
        <v>11700000</v>
      </c>
      <c r="L86" s="57">
        <v>87400000</v>
      </c>
      <c r="M86" s="57">
        <v>91000000</v>
      </c>
      <c r="N86" s="57">
        <v>95700000</v>
      </c>
      <c r="O86" s="57">
        <v>90000000</v>
      </c>
      <c r="Q86" s="57">
        <v>88900000</v>
      </c>
      <c r="S86" s="57">
        <v>11700000</v>
      </c>
      <c r="U86" s="57">
        <v>336100000</v>
      </c>
      <c r="W86" s="57">
        <v>364100000</v>
      </c>
    </row>
    <row r="87" spans="1:24" ht="10.7" customHeight="1" x14ac:dyDescent="0.2">
      <c r="A87" s="58" t="s">
        <v>656</v>
      </c>
      <c r="B87" s="21">
        <v>0</v>
      </c>
      <c r="C87" s="21">
        <v>0</v>
      </c>
      <c r="D87" s="21">
        <v>0</v>
      </c>
      <c r="E87" s="21">
        <v>27900000</v>
      </c>
      <c r="G87" s="21">
        <v>17900000</v>
      </c>
      <c r="H87" s="21">
        <v>18300000</v>
      </c>
      <c r="I87" s="21">
        <v>20800000</v>
      </c>
      <c r="J87" s="21">
        <v>25000000</v>
      </c>
      <c r="L87" s="21">
        <v>19800000</v>
      </c>
      <c r="M87" s="21">
        <v>28600000</v>
      </c>
      <c r="N87" s="21">
        <v>25100000</v>
      </c>
      <c r="O87" s="21">
        <v>19100000</v>
      </c>
      <c r="Q87" s="21">
        <v>27900000</v>
      </c>
      <c r="S87" s="21">
        <v>25000000</v>
      </c>
      <c r="U87" s="21">
        <v>82000000</v>
      </c>
      <c r="W87" s="21">
        <v>92600000</v>
      </c>
    </row>
    <row r="88" spans="1:24" ht="10.5" customHeight="1" x14ac:dyDescent="0.2">
      <c r="A88" s="17" t="s">
        <v>660</v>
      </c>
      <c r="B88" s="57">
        <v>0</v>
      </c>
      <c r="C88" s="57">
        <v>0</v>
      </c>
      <c r="D88" s="57">
        <v>0</v>
      </c>
      <c r="E88" s="57">
        <v>116800000</v>
      </c>
      <c r="G88" s="57">
        <v>127400000</v>
      </c>
      <c r="H88" s="57">
        <v>131200000</v>
      </c>
      <c r="I88" s="57">
        <v>122800000</v>
      </c>
      <c r="J88" s="57">
        <v>36700000</v>
      </c>
      <c r="K88" s="95"/>
      <c r="L88" s="57">
        <v>107200000</v>
      </c>
      <c r="M88" s="57">
        <v>119600000</v>
      </c>
      <c r="N88" s="57">
        <v>120800000</v>
      </c>
      <c r="O88" s="57">
        <v>109100000</v>
      </c>
      <c r="P88" s="95"/>
      <c r="Q88" s="57">
        <v>116800000</v>
      </c>
      <c r="R88" s="95"/>
      <c r="S88" s="57">
        <v>36700000</v>
      </c>
      <c r="T88" s="95"/>
      <c r="U88" s="57">
        <v>418100000</v>
      </c>
      <c r="V88" s="95"/>
      <c r="W88" s="57">
        <v>456700000</v>
      </c>
    </row>
    <row r="89" spans="1:24" ht="12.6" customHeight="1" x14ac:dyDescent="0.2">
      <c r="A89" s="58" t="s">
        <v>657</v>
      </c>
      <c r="B89" s="21">
        <v>0</v>
      </c>
      <c r="C89" s="21">
        <v>0</v>
      </c>
      <c r="D89" s="21">
        <v>0</v>
      </c>
      <c r="E89" s="21">
        <v>-31800000</v>
      </c>
      <c r="G89" s="21">
        <v>-26600000</v>
      </c>
      <c r="H89" s="21">
        <v>-20700000</v>
      </c>
      <c r="I89" s="21">
        <v>-22300000</v>
      </c>
      <c r="J89" s="21">
        <v>2500000</v>
      </c>
      <c r="L89" s="21">
        <v>-10200000</v>
      </c>
      <c r="M89" s="21">
        <v>-20900000</v>
      </c>
      <c r="N89" s="21">
        <v>-23600000</v>
      </c>
      <c r="O89" s="21">
        <v>-24800000</v>
      </c>
      <c r="Q89" s="21">
        <v>-31800000</v>
      </c>
      <c r="S89" s="21">
        <v>2500000</v>
      </c>
      <c r="U89" s="21">
        <v>-67100000</v>
      </c>
      <c r="W89" s="21">
        <v>-79500000</v>
      </c>
    </row>
    <row r="90" spans="1:24" ht="10.7" customHeight="1" x14ac:dyDescent="0.2">
      <c r="A90" s="58" t="s">
        <v>164</v>
      </c>
      <c r="B90" s="57">
        <v>0</v>
      </c>
      <c r="C90" s="57">
        <v>0</v>
      </c>
      <c r="D90" s="57">
        <v>0</v>
      </c>
      <c r="E90" s="57">
        <v>85000000</v>
      </c>
      <c r="F90" s="124"/>
      <c r="G90" s="57">
        <v>100800000</v>
      </c>
      <c r="H90" s="57">
        <v>110500000</v>
      </c>
      <c r="I90" s="57">
        <v>100500000</v>
      </c>
      <c r="J90" s="57">
        <v>39200000</v>
      </c>
      <c r="K90" s="124"/>
      <c r="L90" s="57">
        <v>97000000</v>
      </c>
      <c r="M90" s="57">
        <v>98700000</v>
      </c>
      <c r="N90" s="57">
        <v>97200000</v>
      </c>
      <c r="O90" s="57">
        <v>84300000</v>
      </c>
      <c r="P90" s="124"/>
      <c r="Q90" s="57">
        <v>85000000</v>
      </c>
      <c r="R90" s="124"/>
      <c r="S90" s="57">
        <v>39200000</v>
      </c>
      <c r="U90" s="57">
        <v>351000000</v>
      </c>
      <c r="W90" s="57">
        <v>377200000</v>
      </c>
    </row>
    <row r="91" spans="1:24" ht="10.5" customHeight="1" x14ac:dyDescent="0.2">
      <c r="A91" s="96" t="s">
        <v>652</v>
      </c>
      <c r="B91" s="18">
        <v>0</v>
      </c>
      <c r="C91" s="18">
        <v>0</v>
      </c>
      <c r="D91" s="18">
        <v>0</v>
      </c>
      <c r="E91" s="18">
        <v>3900000</v>
      </c>
      <c r="G91" s="18">
        <v>4000000</v>
      </c>
      <c r="H91" s="18">
        <v>3900000</v>
      </c>
      <c r="I91" s="18">
        <v>4100000</v>
      </c>
      <c r="J91" s="18">
        <v>4400000</v>
      </c>
      <c r="L91" s="18">
        <v>4300000</v>
      </c>
      <c r="M91" s="18">
        <v>4400000</v>
      </c>
      <c r="N91" s="18">
        <v>4500000</v>
      </c>
      <c r="O91" s="18">
        <v>4500000</v>
      </c>
      <c r="Q91" s="18">
        <v>3900000</v>
      </c>
      <c r="S91" s="18">
        <v>4400000</v>
      </c>
      <c r="U91" s="18">
        <v>16400000</v>
      </c>
      <c r="W91" s="18">
        <v>17700000</v>
      </c>
    </row>
    <row r="92" spans="1:24" ht="10.7" hidden="1" customHeight="1" x14ac:dyDescent="0.2">
      <c r="A92" s="58" t="s">
        <v>140</v>
      </c>
      <c r="B92" s="104">
        <v>0</v>
      </c>
      <c r="C92" s="104">
        <v>0</v>
      </c>
      <c r="D92" s="104">
        <v>0</v>
      </c>
      <c r="E92" s="104">
        <v>0</v>
      </c>
      <c r="G92" s="104">
        <v>0</v>
      </c>
      <c r="H92" s="104">
        <v>0</v>
      </c>
      <c r="I92" s="104">
        <v>0</v>
      </c>
      <c r="J92" s="104">
        <v>0</v>
      </c>
      <c r="L92" s="104">
        <v>0</v>
      </c>
      <c r="M92" s="104">
        <v>0</v>
      </c>
      <c r="N92" s="56" t="s">
        <v>181</v>
      </c>
      <c r="O92" s="56" t="s">
        <v>181</v>
      </c>
      <c r="Q92" s="21">
        <v>0</v>
      </c>
      <c r="S92" s="21">
        <v>0</v>
      </c>
      <c r="U92" s="104">
        <v>0</v>
      </c>
      <c r="W92" s="21">
        <v>0</v>
      </c>
    </row>
    <row r="93" spans="1:24" ht="10.5" customHeight="1" x14ac:dyDescent="0.2">
      <c r="A93" s="97" t="s">
        <v>165</v>
      </c>
      <c r="B93" s="98">
        <v>0</v>
      </c>
      <c r="C93" s="98">
        <v>0</v>
      </c>
      <c r="D93" s="98">
        <v>0</v>
      </c>
      <c r="E93" s="98">
        <v>81100000</v>
      </c>
      <c r="F93" s="225"/>
      <c r="G93" s="98">
        <v>96800000</v>
      </c>
      <c r="H93" s="98">
        <v>106600000</v>
      </c>
      <c r="I93" s="98">
        <v>96400000</v>
      </c>
      <c r="J93" s="98">
        <v>34800000</v>
      </c>
      <c r="K93" s="225"/>
      <c r="L93" s="98">
        <v>92700000</v>
      </c>
      <c r="M93" s="98">
        <v>94300000</v>
      </c>
      <c r="N93" s="98">
        <v>92700000</v>
      </c>
      <c r="O93" s="98">
        <v>79800000</v>
      </c>
      <c r="P93" s="225"/>
      <c r="Q93" s="98">
        <v>81100000</v>
      </c>
      <c r="R93" s="225"/>
      <c r="S93" s="98">
        <v>34800000</v>
      </c>
      <c r="T93" s="225"/>
      <c r="U93" s="98">
        <v>334600000</v>
      </c>
      <c r="V93" s="226"/>
      <c r="W93" s="98">
        <v>359500000</v>
      </c>
    </row>
    <row r="94" spans="1:24" ht="10.5" customHeight="1" x14ac:dyDescent="0.2">
      <c r="A94" s="65" t="s">
        <v>166</v>
      </c>
      <c r="B94" s="105"/>
      <c r="C94" s="105"/>
      <c r="D94" s="105"/>
      <c r="E94" s="105"/>
      <c r="F94" s="105"/>
      <c r="G94" s="105"/>
      <c r="H94" s="105"/>
      <c r="I94" s="105"/>
      <c r="J94" s="105"/>
      <c r="K94" s="105"/>
      <c r="L94" s="105"/>
      <c r="M94" s="105"/>
      <c r="N94" s="105"/>
      <c r="O94" s="105"/>
      <c r="P94" s="105"/>
      <c r="Q94" s="105"/>
      <c r="R94" s="122"/>
      <c r="S94" s="122"/>
      <c r="T94" s="122"/>
      <c r="U94" s="122"/>
      <c r="V94" s="44"/>
      <c r="W94" s="122"/>
    </row>
    <row r="95" spans="1:24" ht="19.5" customHeight="1" x14ac:dyDescent="0.2">
      <c r="A95" s="82" t="s">
        <v>182</v>
      </c>
      <c r="B95" s="58"/>
      <c r="C95" s="58"/>
      <c r="D95" s="58"/>
      <c r="E95" s="58"/>
      <c r="F95" s="58"/>
      <c r="G95" s="58"/>
      <c r="H95" s="58"/>
      <c r="I95" s="58"/>
      <c r="J95" s="58"/>
      <c r="K95" s="58"/>
      <c r="L95" s="58"/>
      <c r="M95" s="58"/>
      <c r="N95" s="58"/>
      <c r="O95" s="58"/>
      <c r="P95" s="58"/>
      <c r="Q95" s="58"/>
    </row>
    <row r="96" spans="1:24" ht="10.5" customHeight="1" x14ac:dyDescent="0.2">
      <c r="A96" s="106" t="s">
        <v>183</v>
      </c>
      <c r="B96" s="107">
        <v>0</v>
      </c>
      <c r="C96" s="107">
        <v>0</v>
      </c>
      <c r="D96" s="107">
        <v>0</v>
      </c>
      <c r="E96" s="18">
        <v>-4100000</v>
      </c>
      <c r="F96" s="58"/>
      <c r="G96" s="18">
        <v>-7900000</v>
      </c>
      <c r="H96" s="18">
        <v>-5500000</v>
      </c>
      <c r="I96" s="18">
        <v>-14500000</v>
      </c>
      <c r="J96" s="18">
        <v>22800000</v>
      </c>
      <c r="K96" s="58"/>
      <c r="L96" s="18">
        <v>-5300000</v>
      </c>
      <c r="M96" s="18">
        <v>-1200000</v>
      </c>
      <c r="N96" s="18">
        <v>300000</v>
      </c>
      <c r="O96" s="18">
        <v>-12700000</v>
      </c>
      <c r="P96" s="58"/>
      <c r="Q96" s="18">
        <v>-4100000</v>
      </c>
      <c r="R96" s="58"/>
      <c r="S96" s="18">
        <v>22800000</v>
      </c>
      <c r="T96" s="58"/>
      <c r="U96" s="18">
        <v>-5100000</v>
      </c>
      <c r="V96" s="95"/>
      <c r="W96" s="18">
        <v>-18900000</v>
      </c>
      <c r="X96" s="67"/>
    </row>
    <row r="97" spans="1:24" ht="19.5" customHeight="1" x14ac:dyDescent="0.2">
      <c r="A97" s="106" t="s">
        <v>184</v>
      </c>
      <c r="B97" s="108">
        <v>0</v>
      </c>
      <c r="C97" s="108">
        <v>0</v>
      </c>
      <c r="D97" s="108">
        <v>0</v>
      </c>
      <c r="E97" s="21">
        <v>-200000</v>
      </c>
      <c r="F97" s="58"/>
      <c r="G97" s="21">
        <v>-1800000</v>
      </c>
      <c r="H97" s="21">
        <v>-2500000</v>
      </c>
      <c r="I97" s="21">
        <v>500000</v>
      </c>
      <c r="J97" s="21">
        <v>0</v>
      </c>
      <c r="K97" s="58"/>
      <c r="L97" s="21">
        <v>-3100000</v>
      </c>
      <c r="M97" s="21">
        <v>-2000000</v>
      </c>
      <c r="N97" s="21">
        <v>-500000</v>
      </c>
      <c r="O97" s="21">
        <v>-100000</v>
      </c>
      <c r="P97" s="58"/>
      <c r="Q97" s="21">
        <v>-200000</v>
      </c>
      <c r="R97" s="58"/>
      <c r="S97" s="21">
        <v>0</v>
      </c>
      <c r="T97" s="58"/>
      <c r="U97" s="21">
        <v>-3800000</v>
      </c>
      <c r="V97" s="95"/>
      <c r="W97" s="21">
        <v>-5700000</v>
      </c>
      <c r="X97" s="67"/>
    </row>
    <row r="98" spans="1:24" ht="10.5" customHeight="1" x14ac:dyDescent="0.2">
      <c r="A98" s="106" t="s">
        <v>111</v>
      </c>
      <c r="B98" s="109">
        <v>0</v>
      </c>
      <c r="C98" s="109">
        <v>0</v>
      </c>
      <c r="D98" s="109">
        <v>0</v>
      </c>
      <c r="E98" s="57">
        <v>-4300000</v>
      </c>
      <c r="F98" s="58"/>
      <c r="G98" s="57">
        <v>-9700000</v>
      </c>
      <c r="H98" s="57">
        <v>-8000000</v>
      </c>
      <c r="I98" s="57">
        <v>-14000000</v>
      </c>
      <c r="J98" s="57">
        <v>22800000</v>
      </c>
      <c r="K98" s="58"/>
      <c r="L98" s="57">
        <v>-8400000</v>
      </c>
      <c r="M98" s="57">
        <v>-3200000</v>
      </c>
      <c r="N98" s="57">
        <v>-200000</v>
      </c>
      <c r="O98" s="57">
        <v>-12800000</v>
      </c>
      <c r="P98" s="58"/>
      <c r="Q98" s="57">
        <v>-4300000</v>
      </c>
      <c r="R98" s="58"/>
      <c r="S98" s="57">
        <v>22800000</v>
      </c>
      <c r="T98" s="58"/>
      <c r="U98" s="57">
        <v>-8900000</v>
      </c>
      <c r="V98" s="95"/>
      <c r="W98" s="57">
        <v>-24600000</v>
      </c>
      <c r="X98" s="67"/>
    </row>
    <row r="99" spans="1:24" ht="10.5" customHeight="1" x14ac:dyDescent="0.2">
      <c r="A99" s="82" t="s">
        <v>168</v>
      </c>
      <c r="B99" s="107">
        <v>0</v>
      </c>
      <c r="C99" s="107">
        <v>0</v>
      </c>
      <c r="D99" s="107">
        <v>0</v>
      </c>
      <c r="E99" s="18">
        <v>0</v>
      </c>
      <c r="F99" s="58"/>
      <c r="G99" s="18">
        <v>-3300000</v>
      </c>
      <c r="H99" s="18">
        <v>0</v>
      </c>
      <c r="I99" s="18">
        <v>0</v>
      </c>
      <c r="J99" s="18">
        <v>0</v>
      </c>
      <c r="K99" s="58"/>
      <c r="L99" s="18">
        <v>-1600000</v>
      </c>
      <c r="M99" s="18">
        <v>0</v>
      </c>
      <c r="N99" s="18">
        <v>0</v>
      </c>
      <c r="O99" s="18">
        <v>0</v>
      </c>
      <c r="P99" s="58"/>
      <c r="Q99" s="18">
        <v>0</v>
      </c>
      <c r="R99" s="58"/>
      <c r="S99" s="18">
        <v>0</v>
      </c>
      <c r="T99" s="58"/>
      <c r="U99" s="18">
        <v>-3300000</v>
      </c>
      <c r="V99" s="95"/>
      <c r="W99" s="18">
        <v>-1600000</v>
      </c>
      <c r="X99" s="67"/>
    </row>
    <row r="100" spans="1:24" ht="20.100000000000001" customHeight="1" x14ac:dyDescent="0.2">
      <c r="A100" s="82" t="s">
        <v>169</v>
      </c>
      <c r="B100" s="107">
        <v>0</v>
      </c>
      <c r="C100" s="107">
        <v>0</v>
      </c>
      <c r="D100" s="107">
        <v>0</v>
      </c>
      <c r="E100" s="18">
        <v>0</v>
      </c>
      <c r="F100" s="58"/>
      <c r="G100" s="18">
        <v>0</v>
      </c>
      <c r="H100" s="18">
        <v>-4900000</v>
      </c>
      <c r="I100" s="18">
        <v>0</v>
      </c>
      <c r="J100" s="18">
        <v>0</v>
      </c>
      <c r="K100" s="58"/>
      <c r="L100" s="18">
        <v>0</v>
      </c>
      <c r="M100" s="18">
        <v>-13600000</v>
      </c>
      <c r="N100" s="18">
        <v>0</v>
      </c>
      <c r="O100" s="18">
        <v>0</v>
      </c>
      <c r="P100" s="58"/>
      <c r="Q100" s="18">
        <v>0</v>
      </c>
      <c r="R100" s="58"/>
      <c r="S100" s="18">
        <v>0</v>
      </c>
      <c r="T100" s="58"/>
      <c r="U100" s="18">
        <v>-4900000</v>
      </c>
      <c r="V100" s="95"/>
      <c r="W100" s="18">
        <v>-13600000</v>
      </c>
      <c r="X100" s="67"/>
    </row>
    <row r="101" spans="1:24" ht="10.5" customHeight="1" x14ac:dyDescent="0.2">
      <c r="A101" s="82" t="s">
        <v>170</v>
      </c>
      <c r="B101" s="107">
        <v>0</v>
      </c>
      <c r="C101" s="107">
        <v>0</v>
      </c>
      <c r="D101" s="107">
        <v>0</v>
      </c>
      <c r="E101" s="18">
        <v>2000000</v>
      </c>
      <c r="F101" s="58"/>
      <c r="G101" s="18">
        <v>1900000</v>
      </c>
      <c r="H101" s="18">
        <v>1900000</v>
      </c>
      <c r="I101" s="18">
        <v>1900000</v>
      </c>
      <c r="J101" s="18">
        <v>1800000</v>
      </c>
      <c r="K101" s="58"/>
      <c r="L101" s="18">
        <v>1900000</v>
      </c>
      <c r="M101" s="18">
        <v>2000000</v>
      </c>
      <c r="N101" s="18">
        <v>2000000</v>
      </c>
      <c r="O101" s="18">
        <v>2000000</v>
      </c>
      <c r="P101" s="58"/>
      <c r="Q101" s="18">
        <v>2000000</v>
      </c>
      <c r="R101" s="58"/>
      <c r="S101" s="18">
        <v>1800000</v>
      </c>
      <c r="T101" s="58"/>
      <c r="U101" s="18">
        <v>7500000</v>
      </c>
      <c r="V101" s="95"/>
      <c r="W101" s="18">
        <v>7900000</v>
      </c>
      <c r="X101" s="67"/>
    </row>
    <row r="102" spans="1:24" ht="10.5" customHeight="1" x14ac:dyDescent="0.2">
      <c r="A102" s="82" t="s">
        <v>171</v>
      </c>
      <c r="B102" s="107">
        <v>0</v>
      </c>
      <c r="C102" s="107">
        <v>0</v>
      </c>
      <c r="D102" s="107">
        <v>0</v>
      </c>
      <c r="E102" s="18">
        <v>2600000</v>
      </c>
      <c r="F102" s="58"/>
      <c r="G102" s="18">
        <v>2200000</v>
      </c>
      <c r="H102" s="18">
        <v>2200000</v>
      </c>
      <c r="I102" s="18">
        <v>2200000</v>
      </c>
      <c r="J102" s="18">
        <v>2200000</v>
      </c>
      <c r="K102" s="58"/>
      <c r="L102" s="18">
        <v>1200000</v>
      </c>
      <c r="M102" s="18">
        <v>1200000</v>
      </c>
      <c r="N102" s="18">
        <v>1200000</v>
      </c>
      <c r="O102" s="18">
        <v>1200000</v>
      </c>
      <c r="P102" s="58"/>
      <c r="Q102" s="18">
        <v>2600000</v>
      </c>
      <c r="R102" s="58"/>
      <c r="S102" s="18">
        <v>2200000</v>
      </c>
      <c r="T102" s="58"/>
      <c r="U102" s="18">
        <v>8800000</v>
      </c>
      <c r="V102" s="95"/>
      <c r="W102" s="18">
        <v>4800000</v>
      </c>
      <c r="X102" s="67"/>
    </row>
    <row r="103" spans="1:24" ht="10.5" customHeight="1" x14ac:dyDescent="0.2">
      <c r="A103" s="82" t="s">
        <v>172</v>
      </c>
      <c r="B103" s="108">
        <v>0</v>
      </c>
      <c r="C103" s="108">
        <v>0</v>
      </c>
      <c r="D103" s="108">
        <v>0</v>
      </c>
      <c r="E103" s="21">
        <v>0</v>
      </c>
      <c r="F103" s="58"/>
      <c r="G103" s="21">
        <v>5800000</v>
      </c>
      <c r="H103" s="21">
        <v>8300000</v>
      </c>
      <c r="I103" s="21">
        <v>0</v>
      </c>
      <c r="J103" s="21">
        <v>24000000</v>
      </c>
      <c r="K103" s="58"/>
      <c r="L103" s="21">
        <v>11300000</v>
      </c>
      <c r="M103" s="21">
        <v>22100000</v>
      </c>
      <c r="N103" s="21">
        <v>-3300000</v>
      </c>
      <c r="O103" s="21">
        <v>0</v>
      </c>
      <c r="P103" s="58"/>
      <c r="Q103" s="21">
        <v>0</v>
      </c>
      <c r="R103" s="58"/>
      <c r="S103" s="21">
        <v>24000000</v>
      </c>
      <c r="T103" s="58"/>
      <c r="U103" s="21">
        <v>38100000</v>
      </c>
      <c r="V103" s="95"/>
      <c r="W103" s="21">
        <v>30100000</v>
      </c>
      <c r="X103" s="67"/>
    </row>
    <row r="104" spans="1:24" ht="10.5" customHeight="1" x14ac:dyDescent="0.2">
      <c r="A104" s="82" t="s">
        <v>111</v>
      </c>
      <c r="B104" s="110">
        <v>0</v>
      </c>
      <c r="C104" s="110">
        <v>0</v>
      </c>
      <c r="D104" s="110">
        <v>0</v>
      </c>
      <c r="E104" s="99">
        <v>300000</v>
      </c>
      <c r="F104" s="58"/>
      <c r="G104" s="99">
        <v>-3100000</v>
      </c>
      <c r="H104" s="99">
        <v>-500000</v>
      </c>
      <c r="I104" s="99">
        <v>-9900000</v>
      </c>
      <c r="J104" s="99">
        <v>50800000</v>
      </c>
      <c r="K104" s="58"/>
      <c r="L104" s="99">
        <v>4400000</v>
      </c>
      <c r="M104" s="99">
        <v>8500000</v>
      </c>
      <c r="N104" s="99">
        <v>-300000</v>
      </c>
      <c r="O104" s="99">
        <v>-9600000</v>
      </c>
      <c r="P104" s="58"/>
      <c r="Q104" s="99">
        <v>300000</v>
      </c>
      <c r="R104" s="58"/>
      <c r="S104" s="99">
        <v>50800000</v>
      </c>
      <c r="T104" s="58"/>
      <c r="U104" s="99">
        <v>37300000</v>
      </c>
      <c r="V104" s="95"/>
      <c r="W104" s="99">
        <v>3000000</v>
      </c>
      <c r="X104" s="67"/>
    </row>
    <row r="105" spans="1:24" ht="10.5" customHeight="1" x14ac:dyDescent="0.2">
      <c r="A105" s="100" t="s">
        <v>173</v>
      </c>
      <c r="B105" s="227">
        <v>0</v>
      </c>
      <c r="C105" s="227">
        <v>0</v>
      </c>
      <c r="D105" s="227">
        <v>0</v>
      </c>
      <c r="E105" s="98">
        <v>81400000</v>
      </c>
      <c r="F105" s="97"/>
      <c r="G105" s="98">
        <v>93700000</v>
      </c>
      <c r="H105" s="98">
        <v>106100000</v>
      </c>
      <c r="I105" s="98">
        <v>86500000</v>
      </c>
      <c r="J105" s="98">
        <v>85600000</v>
      </c>
      <c r="K105" s="97"/>
      <c r="L105" s="98">
        <v>97100000</v>
      </c>
      <c r="M105" s="98">
        <v>102800000</v>
      </c>
      <c r="N105" s="98">
        <v>92400000</v>
      </c>
      <c r="O105" s="98">
        <v>70200000</v>
      </c>
      <c r="P105" s="97"/>
      <c r="Q105" s="98">
        <v>81400000</v>
      </c>
      <c r="R105" s="97"/>
      <c r="S105" s="98">
        <v>85600000</v>
      </c>
      <c r="T105" s="97"/>
      <c r="U105" s="98">
        <v>371900000</v>
      </c>
      <c r="V105" s="101"/>
      <c r="W105" s="98">
        <v>362500000</v>
      </c>
      <c r="X105" s="67"/>
    </row>
    <row r="106" spans="1:24" ht="10.5" customHeight="1" x14ac:dyDescent="0.2">
      <c r="B106" s="123"/>
      <c r="C106" s="123"/>
      <c r="D106" s="123"/>
      <c r="E106" s="123"/>
      <c r="G106" s="123"/>
      <c r="H106" s="123"/>
      <c r="I106" s="123"/>
      <c r="J106" s="123"/>
      <c r="L106" s="123"/>
      <c r="M106" s="123"/>
      <c r="N106" s="123"/>
      <c r="O106" s="123"/>
      <c r="Q106" s="123"/>
      <c r="S106" s="123"/>
      <c r="U106" s="123"/>
      <c r="W106" s="123"/>
    </row>
    <row r="107" spans="1:24" ht="10.5" customHeight="1" x14ac:dyDescent="0.2">
      <c r="A107" s="283" t="s">
        <v>157</v>
      </c>
      <c r="B107" s="283"/>
      <c r="C107" s="283"/>
      <c r="D107" s="283"/>
      <c r="E107" s="283"/>
      <c r="F107" s="283"/>
      <c r="G107" s="283"/>
      <c r="H107" s="283"/>
      <c r="I107" s="111"/>
      <c r="J107" s="111"/>
      <c r="K107" s="124"/>
      <c r="L107" s="124"/>
      <c r="M107" s="124"/>
      <c r="N107" s="124"/>
      <c r="O107" s="124"/>
      <c r="P107" s="124"/>
      <c r="Q107" s="124"/>
      <c r="R107" s="124"/>
      <c r="S107" s="124"/>
      <c r="T107" s="124"/>
      <c r="U107" s="124"/>
      <c r="V107" s="43"/>
      <c r="W107" s="124"/>
    </row>
    <row r="108" spans="1:24" ht="10.5" customHeight="1" x14ac:dyDescent="0.2">
      <c r="A108" s="284" t="s">
        <v>185</v>
      </c>
      <c r="B108" s="284"/>
      <c r="C108" s="284"/>
      <c r="D108" s="284"/>
      <c r="E108" s="284"/>
      <c r="F108" s="284"/>
      <c r="G108" s="284"/>
      <c r="H108" s="284"/>
      <c r="I108" s="284"/>
      <c r="J108" s="284"/>
    </row>
    <row r="109" spans="1:24" ht="10.5" customHeight="1" x14ac:dyDescent="0.2">
      <c r="A109" s="89"/>
      <c r="B109" s="58"/>
      <c r="C109" s="58"/>
      <c r="D109" s="58"/>
      <c r="E109" s="58"/>
      <c r="F109" s="58"/>
      <c r="G109" s="58"/>
      <c r="H109" s="58"/>
      <c r="I109" s="58"/>
      <c r="J109" s="58"/>
      <c r="K109" s="58"/>
      <c r="L109" s="58"/>
      <c r="M109" s="58"/>
      <c r="N109" s="58"/>
      <c r="O109" s="58"/>
      <c r="P109" s="58"/>
      <c r="Q109" s="58"/>
    </row>
    <row r="110" spans="1:24" ht="10.5" customHeight="1" x14ac:dyDescent="0.2"/>
    <row r="111" spans="1:24" ht="10.7" customHeight="1" x14ac:dyDescent="0.2">
      <c r="A111" s="288" t="s">
        <v>186</v>
      </c>
      <c r="B111" s="288"/>
      <c r="C111" s="288"/>
      <c r="D111" s="288"/>
      <c r="E111" s="288"/>
      <c r="F111" s="288"/>
      <c r="G111" s="288"/>
      <c r="H111" s="288"/>
      <c r="I111" s="288"/>
      <c r="J111" s="12"/>
      <c r="K111" s="12"/>
      <c r="L111" s="12"/>
      <c r="M111" s="12"/>
      <c r="N111" s="12"/>
      <c r="O111" s="12"/>
      <c r="P111" s="12"/>
      <c r="Q111" s="12"/>
      <c r="R111" s="12"/>
      <c r="S111" s="12"/>
      <c r="T111" s="12"/>
      <c r="U111" s="12"/>
      <c r="V111" s="12"/>
      <c r="W111" s="12"/>
    </row>
    <row r="112" spans="1:24" ht="10.7" customHeight="1" x14ac:dyDescent="0.2">
      <c r="A112" s="67"/>
      <c r="B112" s="285">
        <v>2021</v>
      </c>
      <c r="C112" s="286"/>
      <c r="D112" s="286"/>
      <c r="E112" s="286"/>
      <c r="F112" s="67"/>
      <c r="G112" s="285">
        <v>2020</v>
      </c>
      <c r="H112" s="286"/>
      <c r="I112" s="286"/>
      <c r="J112" s="286"/>
      <c r="K112" s="67"/>
      <c r="L112" s="285">
        <v>2019</v>
      </c>
      <c r="M112" s="286"/>
      <c r="N112" s="286"/>
      <c r="O112" s="286"/>
      <c r="P112" s="71"/>
      <c r="Q112" s="69">
        <v>2021</v>
      </c>
      <c r="R112" s="70"/>
      <c r="S112" s="69">
        <v>2020</v>
      </c>
      <c r="T112" s="70"/>
      <c r="U112" s="69">
        <v>2020</v>
      </c>
      <c r="V112" s="67"/>
      <c r="W112" s="69">
        <v>2019</v>
      </c>
    </row>
    <row r="113" spans="1:24" ht="10.7" customHeight="1" x14ac:dyDescent="0.2">
      <c r="A113" s="112" t="s">
        <v>75</v>
      </c>
      <c r="B113" s="113" t="s">
        <v>132</v>
      </c>
      <c r="C113" s="113" t="s">
        <v>133</v>
      </c>
      <c r="D113" s="113" t="s">
        <v>134</v>
      </c>
      <c r="E113" s="113" t="s">
        <v>135</v>
      </c>
      <c r="F113" s="74"/>
      <c r="G113" s="113" t="s">
        <v>132</v>
      </c>
      <c r="H113" s="113" t="s">
        <v>133</v>
      </c>
      <c r="I113" s="113" t="s">
        <v>134</v>
      </c>
      <c r="J113" s="113" t="s">
        <v>135</v>
      </c>
      <c r="K113" s="74"/>
      <c r="L113" s="113" t="s">
        <v>132</v>
      </c>
      <c r="M113" s="113" t="s">
        <v>133</v>
      </c>
      <c r="N113" s="113" t="s">
        <v>134</v>
      </c>
      <c r="O113" s="113" t="s">
        <v>135</v>
      </c>
      <c r="P113" s="74"/>
      <c r="Q113" s="113" t="s">
        <v>136</v>
      </c>
      <c r="R113" s="114"/>
      <c r="S113" s="113" t="s">
        <v>136</v>
      </c>
      <c r="T113" s="114"/>
      <c r="U113" s="113" t="s">
        <v>137</v>
      </c>
      <c r="V113" s="74"/>
      <c r="W113" s="113" t="s">
        <v>137</v>
      </c>
      <c r="X113" s="67"/>
    </row>
    <row r="114" spans="1:24" ht="10.7" hidden="1" customHeight="1" x14ac:dyDescent="0.2">
      <c r="A114" s="93" t="s">
        <v>94</v>
      </c>
      <c r="B114" s="43"/>
      <c r="C114" s="43"/>
      <c r="D114" s="43"/>
      <c r="E114" s="43"/>
      <c r="F114" s="43"/>
      <c r="G114" s="43"/>
      <c r="H114" s="43"/>
      <c r="I114" s="43"/>
      <c r="J114" s="43"/>
      <c r="K114" s="43"/>
      <c r="L114" s="43"/>
      <c r="M114" s="43"/>
      <c r="N114" s="43"/>
      <c r="O114" s="43"/>
      <c r="P114" s="43"/>
      <c r="Q114" s="43"/>
      <c r="R114" s="43"/>
      <c r="S114" s="43"/>
      <c r="T114" s="43"/>
      <c r="U114" s="43"/>
      <c r="V114" s="43"/>
      <c r="W114" s="43"/>
      <c r="X114" s="67"/>
    </row>
    <row r="115" spans="1:24" ht="10.7" customHeight="1" x14ac:dyDescent="0.2">
      <c r="A115" s="58" t="s">
        <v>658</v>
      </c>
      <c r="B115" s="95"/>
      <c r="C115" s="95"/>
      <c r="D115" s="95"/>
      <c r="E115" s="95"/>
      <c r="F115" s="95"/>
      <c r="G115" s="95"/>
      <c r="H115" s="95"/>
      <c r="I115" s="95"/>
      <c r="J115" s="95"/>
      <c r="K115" s="95"/>
      <c r="L115" s="95"/>
      <c r="M115" s="95"/>
      <c r="N115" s="95"/>
      <c r="O115" s="95"/>
      <c r="P115" s="95"/>
      <c r="Q115" s="95"/>
      <c r="R115" s="95"/>
      <c r="S115" s="95"/>
      <c r="T115" s="95"/>
      <c r="U115" s="95"/>
      <c r="V115" s="95"/>
      <c r="W115" s="95"/>
      <c r="X115" s="67"/>
    </row>
    <row r="116" spans="1:24" ht="10.7" customHeight="1" x14ac:dyDescent="0.2">
      <c r="A116" s="94" t="s">
        <v>148</v>
      </c>
      <c r="B116" s="18">
        <v>0</v>
      </c>
      <c r="C116" s="18">
        <v>0</v>
      </c>
      <c r="D116" s="18">
        <v>0</v>
      </c>
      <c r="E116" s="18">
        <v>58300000</v>
      </c>
      <c r="G116" s="18">
        <v>65400000</v>
      </c>
      <c r="H116" s="18">
        <v>64500000</v>
      </c>
      <c r="I116" s="18">
        <v>51600000</v>
      </c>
      <c r="J116" s="18">
        <v>57400000</v>
      </c>
      <c r="L116" s="18">
        <v>60600000</v>
      </c>
      <c r="M116" s="18">
        <v>61800000</v>
      </c>
      <c r="N116" s="18">
        <v>58600000</v>
      </c>
      <c r="O116" s="18">
        <v>46700000</v>
      </c>
      <c r="Q116" s="18">
        <v>58300000</v>
      </c>
      <c r="S116" s="18">
        <v>57400000</v>
      </c>
      <c r="U116" s="18">
        <v>238900000</v>
      </c>
      <c r="W116" s="18">
        <v>227700000</v>
      </c>
    </row>
    <row r="117" spans="1:24" ht="10.7" customHeight="1" x14ac:dyDescent="0.2">
      <c r="A117" s="94" t="s">
        <v>149</v>
      </c>
      <c r="B117" s="18">
        <v>0</v>
      </c>
      <c r="C117" s="18">
        <v>0</v>
      </c>
      <c r="D117" s="18">
        <v>0</v>
      </c>
      <c r="E117" s="18">
        <v>3400000</v>
      </c>
      <c r="G117" s="18">
        <v>-15400000</v>
      </c>
      <c r="H117" s="18">
        <v>4800000</v>
      </c>
      <c r="I117" s="18">
        <v>10300000</v>
      </c>
      <c r="J117" s="18">
        <v>-86200000</v>
      </c>
      <c r="L117" s="18">
        <v>-3000000</v>
      </c>
      <c r="M117" s="18">
        <v>6100000</v>
      </c>
      <c r="N117" s="18">
        <v>500000</v>
      </c>
      <c r="O117" s="18">
        <v>2900000</v>
      </c>
      <c r="Q117" s="18">
        <v>3400000</v>
      </c>
      <c r="S117" s="18">
        <v>-86200000</v>
      </c>
      <c r="U117" s="18">
        <v>-86500000</v>
      </c>
      <c r="W117" s="18">
        <v>6500000</v>
      </c>
    </row>
    <row r="118" spans="1:24" ht="10.7" customHeight="1" x14ac:dyDescent="0.2">
      <c r="A118" s="28" t="s">
        <v>162</v>
      </c>
      <c r="B118" s="18">
        <v>0</v>
      </c>
      <c r="C118" s="18">
        <v>0</v>
      </c>
      <c r="D118" s="18">
        <v>0</v>
      </c>
      <c r="E118" s="18">
        <v>0</v>
      </c>
      <c r="G118" s="18">
        <v>0</v>
      </c>
      <c r="H118" s="18">
        <v>0</v>
      </c>
      <c r="I118" s="18">
        <v>0</v>
      </c>
      <c r="J118" s="18">
        <v>0</v>
      </c>
      <c r="L118" s="18">
        <v>0</v>
      </c>
      <c r="M118" s="18">
        <v>0</v>
      </c>
      <c r="N118" s="18">
        <v>0</v>
      </c>
      <c r="O118" s="18">
        <v>0</v>
      </c>
      <c r="Q118" s="18">
        <v>0</v>
      </c>
      <c r="S118" s="18">
        <v>0</v>
      </c>
      <c r="U118" s="18">
        <v>0</v>
      </c>
      <c r="W118" s="18">
        <v>0</v>
      </c>
    </row>
    <row r="119" spans="1:24" ht="10.7" customHeight="1" x14ac:dyDescent="0.2">
      <c r="A119" s="94" t="s">
        <v>151</v>
      </c>
      <c r="B119" s="21">
        <v>0</v>
      </c>
      <c r="C119" s="21">
        <v>0</v>
      </c>
      <c r="D119" s="21">
        <v>0</v>
      </c>
      <c r="E119" s="21">
        <v>0</v>
      </c>
      <c r="G119" s="21">
        <v>-1300000</v>
      </c>
      <c r="H119" s="21">
        <v>0</v>
      </c>
      <c r="I119" s="21">
        <v>0</v>
      </c>
      <c r="J119" s="21">
        <v>0</v>
      </c>
      <c r="L119" s="21">
        <v>-1000000</v>
      </c>
      <c r="M119" s="21">
        <v>0</v>
      </c>
      <c r="N119" s="21">
        <v>0</v>
      </c>
      <c r="O119" s="21">
        <v>0</v>
      </c>
      <c r="Q119" s="21">
        <v>0</v>
      </c>
      <c r="S119" s="21">
        <v>0</v>
      </c>
      <c r="U119" s="21">
        <v>-1300000</v>
      </c>
      <c r="W119" s="21">
        <v>-1000000</v>
      </c>
    </row>
    <row r="120" spans="1:24" ht="10.7" customHeight="1" x14ac:dyDescent="0.2">
      <c r="A120" s="94" t="s">
        <v>111</v>
      </c>
      <c r="B120" s="57">
        <v>0</v>
      </c>
      <c r="C120" s="57">
        <v>0</v>
      </c>
      <c r="D120" s="57">
        <v>0</v>
      </c>
      <c r="E120" s="57">
        <v>61700000</v>
      </c>
      <c r="F120" s="124"/>
      <c r="G120" s="57">
        <v>48700000</v>
      </c>
      <c r="H120" s="57">
        <v>69300000</v>
      </c>
      <c r="I120" s="57">
        <v>61900000</v>
      </c>
      <c r="J120" s="57">
        <v>-28800000</v>
      </c>
      <c r="K120" s="124"/>
      <c r="L120" s="57">
        <v>56600000</v>
      </c>
      <c r="M120" s="57">
        <v>67900000</v>
      </c>
      <c r="N120" s="57">
        <v>59100000</v>
      </c>
      <c r="O120" s="57">
        <v>49600000</v>
      </c>
      <c r="P120" s="124"/>
      <c r="Q120" s="57">
        <v>61700000</v>
      </c>
      <c r="R120" s="124"/>
      <c r="S120" s="57">
        <v>-28800000</v>
      </c>
      <c r="U120" s="57">
        <v>151100000</v>
      </c>
      <c r="W120" s="57">
        <v>233200000</v>
      </c>
    </row>
    <row r="121" spans="1:24" ht="10.7" customHeight="1" x14ac:dyDescent="0.2">
      <c r="A121" s="58" t="s">
        <v>656</v>
      </c>
      <c r="B121" s="21">
        <v>0</v>
      </c>
      <c r="C121" s="21">
        <v>0</v>
      </c>
      <c r="D121" s="21">
        <v>0</v>
      </c>
      <c r="E121" s="230">
        <v>6900000</v>
      </c>
      <c r="F121" s="238"/>
      <c r="G121" s="230">
        <v>4600000</v>
      </c>
      <c r="H121" s="230">
        <v>4300000</v>
      </c>
      <c r="I121" s="230">
        <v>3800000</v>
      </c>
      <c r="J121" s="230">
        <v>2600000</v>
      </c>
      <c r="K121" s="237"/>
      <c r="L121" s="230">
        <v>400000</v>
      </c>
      <c r="M121" s="230">
        <v>3200000</v>
      </c>
      <c r="N121" s="230">
        <v>900000</v>
      </c>
      <c r="O121" s="230">
        <v>-1700000</v>
      </c>
      <c r="P121" s="237"/>
      <c r="Q121" s="230">
        <v>68600000</v>
      </c>
      <c r="R121" s="237"/>
      <c r="S121" s="230">
        <v>-26200000</v>
      </c>
      <c r="T121" s="237"/>
      <c r="U121" s="230">
        <v>15300000</v>
      </c>
      <c r="V121" s="237"/>
      <c r="W121" s="230">
        <v>2800000</v>
      </c>
      <c r="X121" s="235"/>
    </row>
    <row r="122" spans="1:24" ht="10.7" customHeight="1" x14ac:dyDescent="0.2">
      <c r="A122" s="115" t="s">
        <v>187</v>
      </c>
      <c r="B122" s="57">
        <v>0</v>
      </c>
      <c r="C122" s="57">
        <v>0</v>
      </c>
      <c r="D122" s="57">
        <v>0</v>
      </c>
      <c r="E122" s="231">
        <v>68600000</v>
      </c>
      <c r="F122" s="238"/>
      <c r="G122" s="231">
        <v>53300000</v>
      </c>
      <c r="H122" s="231">
        <v>73600000</v>
      </c>
      <c r="I122" s="231">
        <v>65700000</v>
      </c>
      <c r="J122" s="231">
        <v>-26200000</v>
      </c>
      <c r="K122" s="237"/>
      <c r="L122" s="231">
        <v>57000000</v>
      </c>
      <c r="M122" s="231">
        <v>71100000</v>
      </c>
      <c r="N122" s="231">
        <v>60000000</v>
      </c>
      <c r="O122" s="231">
        <v>47900000</v>
      </c>
      <c r="P122" s="237"/>
      <c r="Q122" s="231">
        <v>116800000</v>
      </c>
      <c r="R122" s="237"/>
      <c r="S122" s="231">
        <v>36700000</v>
      </c>
      <c r="T122" s="237"/>
      <c r="U122" s="231">
        <v>166400000</v>
      </c>
      <c r="V122" s="237"/>
      <c r="W122" s="231">
        <v>236000000</v>
      </c>
      <c r="X122" s="67"/>
    </row>
    <row r="123" spans="1:24" ht="10.7" customHeight="1" x14ac:dyDescent="0.2">
      <c r="A123" s="58" t="s">
        <v>657</v>
      </c>
      <c r="B123" s="21">
        <v>0</v>
      </c>
      <c r="C123" s="21">
        <v>0</v>
      </c>
      <c r="D123" s="21">
        <v>0</v>
      </c>
      <c r="E123" s="21">
        <v>-17100000</v>
      </c>
      <c r="G123" s="21">
        <v>-16100000</v>
      </c>
      <c r="H123" s="21">
        <v>-400000</v>
      </c>
      <c r="I123" s="21">
        <v>-28200000</v>
      </c>
      <c r="J123" s="21">
        <v>2600000</v>
      </c>
      <c r="L123" s="21">
        <v>-14500000</v>
      </c>
      <c r="M123" s="21">
        <v>-18400000</v>
      </c>
      <c r="N123" s="21">
        <v>-15400000</v>
      </c>
      <c r="O123" s="21">
        <v>-12900000</v>
      </c>
      <c r="Q123" s="21">
        <v>-17100000</v>
      </c>
      <c r="S123" s="21">
        <v>2600000</v>
      </c>
      <c r="U123" s="21">
        <v>-42100000</v>
      </c>
      <c r="W123" s="21">
        <v>-61200000</v>
      </c>
    </row>
    <row r="124" spans="1:24" ht="10.7" customHeight="1" x14ac:dyDescent="0.2">
      <c r="A124" s="58" t="s">
        <v>164</v>
      </c>
      <c r="B124" s="57">
        <v>0</v>
      </c>
      <c r="C124" s="57">
        <v>0</v>
      </c>
      <c r="D124" s="57">
        <v>0</v>
      </c>
      <c r="E124" s="57">
        <v>51500000</v>
      </c>
      <c r="F124" s="124"/>
      <c r="G124" s="57">
        <v>37200000</v>
      </c>
      <c r="H124" s="57">
        <v>73200000</v>
      </c>
      <c r="I124" s="57">
        <v>37500000</v>
      </c>
      <c r="J124" s="57">
        <v>-23600000</v>
      </c>
      <c r="K124" s="124"/>
      <c r="L124" s="57">
        <v>42500000</v>
      </c>
      <c r="M124" s="57">
        <v>52700000</v>
      </c>
      <c r="N124" s="57">
        <v>44600000</v>
      </c>
      <c r="O124" s="57">
        <v>35000000</v>
      </c>
      <c r="P124" s="124"/>
      <c r="Q124" s="57">
        <v>51500000</v>
      </c>
      <c r="R124" s="124"/>
      <c r="S124" s="57">
        <v>-23600000</v>
      </c>
      <c r="U124" s="57">
        <v>124300000</v>
      </c>
      <c r="W124" s="57">
        <v>174800000</v>
      </c>
    </row>
    <row r="125" spans="1:24" ht="10.5" customHeight="1" x14ac:dyDescent="0.2">
      <c r="A125" s="96" t="s">
        <v>652</v>
      </c>
      <c r="B125" s="18">
        <v>0</v>
      </c>
      <c r="C125" s="18">
        <v>0</v>
      </c>
      <c r="D125" s="18">
        <v>0</v>
      </c>
      <c r="E125" s="18">
        <v>1000000</v>
      </c>
      <c r="G125" s="18">
        <v>900000</v>
      </c>
      <c r="H125" s="18">
        <v>1000000</v>
      </c>
      <c r="I125" s="18">
        <v>800000</v>
      </c>
      <c r="J125" s="18">
        <v>600000</v>
      </c>
      <c r="L125" s="18">
        <v>600000</v>
      </c>
      <c r="M125" s="18">
        <v>700000</v>
      </c>
      <c r="N125" s="18">
        <v>600000</v>
      </c>
      <c r="O125" s="18">
        <v>600000</v>
      </c>
      <c r="Q125" s="18">
        <v>1000000</v>
      </c>
      <c r="S125" s="18">
        <v>600000</v>
      </c>
      <c r="U125" s="18">
        <v>3300000</v>
      </c>
      <c r="W125" s="18">
        <v>2500000</v>
      </c>
    </row>
    <row r="126" spans="1:24" ht="10.7" hidden="1" customHeight="1" x14ac:dyDescent="0.2">
      <c r="A126" s="58" t="s">
        <v>140</v>
      </c>
      <c r="B126" s="21">
        <v>0</v>
      </c>
      <c r="C126" s="21">
        <v>0</v>
      </c>
      <c r="D126" s="21">
        <v>0</v>
      </c>
      <c r="E126" s="21">
        <v>0</v>
      </c>
      <c r="G126" s="21">
        <v>0</v>
      </c>
      <c r="H126" s="21">
        <v>0</v>
      </c>
      <c r="I126" s="21">
        <v>0</v>
      </c>
      <c r="J126" s="21">
        <v>0</v>
      </c>
      <c r="L126" s="21">
        <v>0</v>
      </c>
      <c r="M126" s="21">
        <v>0</v>
      </c>
      <c r="N126" s="56" t="s">
        <v>181</v>
      </c>
      <c r="O126" s="56" t="s">
        <v>181</v>
      </c>
      <c r="Q126" s="21">
        <v>0</v>
      </c>
      <c r="S126" s="21">
        <v>0</v>
      </c>
      <c r="U126" s="21">
        <v>0</v>
      </c>
      <c r="W126" s="21">
        <v>0</v>
      </c>
    </row>
    <row r="127" spans="1:24" ht="10.7" customHeight="1" x14ac:dyDescent="0.2">
      <c r="A127" s="97" t="s">
        <v>165</v>
      </c>
      <c r="B127" s="98">
        <v>0</v>
      </c>
      <c r="C127" s="98">
        <v>0</v>
      </c>
      <c r="D127" s="98">
        <v>0</v>
      </c>
      <c r="E127" s="98">
        <v>50500000</v>
      </c>
      <c r="F127" s="228"/>
      <c r="G127" s="98">
        <v>36300000</v>
      </c>
      <c r="H127" s="98">
        <v>72200000</v>
      </c>
      <c r="I127" s="98">
        <v>36700000</v>
      </c>
      <c r="J127" s="98">
        <v>-24200000</v>
      </c>
      <c r="K127" s="228"/>
      <c r="L127" s="98">
        <v>41900000</v>
      </c>
      <c r="M127" s="98">
        <v>52000000</v>
      </c>
      <c r="N127" s="98">
        <v>44000000</v>
      </c>
      <c r="O127" s="98">
        <v>34400000</v>
      </c>
      <c r="P127" s="228"/>
      <c r="Q127" s="98">
        <v>50500000</v>
      </c>
      <c r="R127" s="228"/>
      <c r="S127" s="98">
        <v>-24200000</v>
      </c>
      <c r="T127" s="226"/>
      <c r="U127" s="98">
        <v>121000000</v>
      </c>
      <c r="V127" s="226"/>
      <c r="W127" s="98">
        <v>172300000</v>
      </c>
    </row>
    <row r="128" spans="1:24" ht="10.7" customHeight="1" x14ac:dyDescent="0.2">
      <c r="A128" s="65" t="s">
        <v>166</v>
      </c>
      <c r="B128" s="122"/>
      <c r="C128" s="122"/>
      <c r="D128" s="122"/>
      <c r="E128" s="122"/>
      <c r="G128" s="122"/>
      <c r="H128" s="122"/>
      <c r="I128" s="122"/>
      <c r="J128" s="122"/>
      <c r="L128" s="122"/>
      <c r="M128" s="122"/>
      <c r="N128" s="122"/>
      <c r="O128" s="122"/>
      <c r="Q128" s="122"/>
      <c r="S128" s="122"/>
      <c r="U128" s="122"/>
      <c r="W128" s="122"/>
    </row>
    <row r="129" spans="1:24" ht="19.5" customHeight="1" x14ac:dyDescent="0.2">
      <c r="A129" s="82" t="s">
        <v>182</v>
      </c>
    </row>
    <row r="130" spans="1:24" ht="10.5" customHeight="1" x14ac:dyDescent="0.2">
      <c r="A130" s="106" t="s">
        <v>188</v>
      </c>
      <c r="B130" s="18">
        <v>0</v>
      </c>
      <c r="C130" s="18">
        <v>0</v>
      </c>
      <c r="D130" s="18">
        <v>0</v>
      </c>
      <c r="E130" s="18">
        <v>-1100000</v>
      </c>
      <c r="G130" s="18">
        <v>-1500000</v>
      </c>
      <c r="H130" s="18">
        <v>-2000000</v>
      </c>
      <c r="I130" s="18">
        <v>-4200000</v>
      </c>
      <c r="J130" s="18">
        <v>2100000</v>
      </c>
      <c r="K130" s="58"/>
      <c r="L130" s="18">
        <v>700000</v>
      </c>
      <c r="M130" s="18">
        <v>0</v>
      </c>
      <c r="N130" s="18">
        <v>-400000</v>
      </c>
      <c r="O130" s="18">
        <v>-3600000</v>
      </c>
      <c r="P130" s="58"/>
      <c r="Q130" s="18">
        <v>-1100000</v>
      </c>
      <c r="R130" s="58"/>
      <c r="S130" s="18">
        <v>2100000</v>
      </c>
      <c r="T130" s="95"/>
      <c r="U130" s="18">
        <v>-5600000</v>
      </c>
      <c r="V130" s="95"/>
      <c r="W130" s="18">
        <v>-4700000</v>
      </c>
      <c r="X130" s="67"/>
    </row>
    <row r="131" spans="1:24" ht="10.5" customHeight="1" x14ac:dyDescent="0.2">
      <c r="A131" s="106" t="s">
        <v>189</v>
      </c>
      <c r="B131" s="21">
        <v>0</v>
      </c>
      <c r="C131" s="21">
        <v>0</v>
      </c>
      <c r="D131" s="21">
        <v>0</v>
      </c>
      <c r="E131" s="21">
        <v>1000000</v>
      </c>
      <c r="G131" s="21">
        <v>1500000</v>
      </c>
      <c r="H131" s="21">
        <v>-3200000</v>
      </c>
      <c r="I131" s="21">
        <v>7100000</v>
      </c>
      <c r="J131" s="21">
        <v>60700000</v>
      </c>
      <c r="K131" s="58"/>
      <c r="L131" s="21">
        <v>-5100000</v>
      </c>
      <c r="M131" s="21">
        <v>-4200000</v>
      </c>
      <c r="N131" s="21">
        <v>-3500000</v>
      </c>
      <c r="O131" s="21">
        <v>400000</v>
      </c>
      <c r="P131" s="58"/>
      <c r="Q131" s="21">
        <v>1000000</v>
      </c>
      <c r="R131" s="58"/>
      <c r="S131" s="21">
        <v>60700000</v>
      </c>
      <c r="T131" s="95"/>
      <c r="U131" s="21">
        <v>66100000</v>
      </c>
      <c r="V131" s="95"/>
      <c r="W131" s="21">
        <v>-12400000</v>
      </c>
      <c r="X131" s="67"/>
    </row>
    <row r="132" spans="1:24" ht="10.5" customHeight="1" x14ac:dyDescent="0.2">
      <c r="A132" s="106" t="s">
        <v>111</v>
      </c>
      <c r="B132" s="57">
        <v>0</v>
      </c>
      <c r="C132" s="57">
        <v>0</v>
      </c>
      <c r="D132" s="57">
        <v>0</v>
      </c>
      <c r="E132" s="57">
        <v>-100000</v>
      </c>
      <c r="G132" s="57">
        <v>0</v>
      </c>
      <c r="H132" s="57">
        <v>-5200000</v>
      </c>
      <c r="I132" s="57">
        <v>2900000</v>
      </c>
      <c r="J132" s="57">
        <v>62800000</v>
      </c>
      <c r="K132" s="58"/>
      <c r="L132" s="57">
        <v>-5800000</v>
      </c>
      <c r="M132" s="57">
        <v>-4200000</v>
      </c>
      <c r="N132" s="57">
        <v>-3900000</v>
      </c>
      <c r="O132" s="57">
        <v>-3200000</v>
      </c>
      <c r="P132" s="58"/>
      <c r="Q132" s="57">
        <v>-100000</v>
      </c>
      <c r="R132" s="58"/>
      <c r="S132" s="57">
        <v>62800000</v>
      </c>
      <c r="T132" s="95"/>
      <c r="U132" s="57">
        <v>60500000</v>
      </c>
      <c r="V132" s="95"/>
      <c r="W132" s="57">
        <v>-17100000</v>
      </c>
      <c r="X132" s="67"/>
    </row>
    <row r="133" spans="1:24" ht="10.5" customHeight="1" x14ac:dyDescent="0.2">
      <c r="A133" s="82" t="s">
        <v>168</v>
      </c>
      <c r="B133" s="18">
        <v>0</v>
      </c>
      <c r="C133" s="18">
        <v>0</v>
      </c>
      <c r="D133" s="18">
        <v>0</v>
      </c>
      <c r="E133" s="18">
        <v>0</v>
      </c>
      <c r="G133" s="18">
        <v>1000000</v>
      </c>
      <c r="H133" s="18">
        <v>0</v>
      </c>
      <c r="I133" s="18">
        <v>0</v>
      </c>
      <c r="J133" s="18">
        <v>0</v>
      </c>
      <c r="K133" s="58"/>
      <c r="L133" s="18">
        <v>700000</v>
      </c>
      <c r="M133" s="18">
        <v>0</v>
      </c>
      <c r="N133" s="18">
        <v>0</v>
      </c>
      <c r="O133" s="18">
        <v>0</v>
      </c>
      <c r="P133" s="58"/>
      <c r="Q133" s="18">
        <v>0</v>
      </c>
      <c r="R133" s="58"/>
      <c r="S133" s="18">
        <v>0</v>
      </c>
      <c r="T133" s="95"/>
      <c r="U133" s="18">
        <v>1000000</v>
      </c>
      <c r="V133" s="95"/>
      <c r="W133" s="18">
        <v>700000</v>
      </c>
      <c r="X133" s="67"/>
    </row>
    <row r="134" spans="1:24" ht="20.100000000000001" customHeight="1" x14ac:dyDescent="0.2">
      <c r="A134" s="82" t="s">
        <v>169</v>
      </c>
      <c r="B134" s="18">
        <v>0</v>
      </c>
      <c r="C134" s="18">
        <v>0</v>
      </c>
      <c r="D134" s="18">
        <v>0</v>
      </c>
      <c r="E134" s="18">
        <v>0</v>
      </c>
      <c r="G134" s="18">
        <v>0</v>
      </c>
      <c r="H134" s="18">
        <v>-1100000</v>
      </c>
      <c r="I134" s="18">
        <v>-8300000</v>
      </c>
      <c r="J134" s="18">
        <v>0</v>
      </c>
      <c r="K134" s="58"/>
      <c r="L134" s="18">
        <v>0</v>
      </c>
      <c r="M134" s="18">
        <v>0</v>
      </c>
      <c r="N134" s="18">
        <v>0</v>
      </c>
      <c r="O134" s="18">
        <v>0</v>
      </c>
      <c r="P134" s="58"/>
      <c r="Q134" s="18">
        <v>0</v>
      </c>
      <c r="R134" s="58"/>
      <c r="S134" s="18">
        <v>0</v>
      </c>
      <c r="T134" s="95"/>
      <c r="U134" s="18">
        <v>-9400000</v>
      </c>
      <c r="V134" s="95"/>
      <c r="W134" s="18">
        <v>0</v>
      </c>
      <c r="X134" s="67"/>
    </row>
    <row r="135" spans="1:24" ht="10.7" customHeight="1" x14ac:dyDescent="0.2">
      <c r="A135" s="82" t="s">
        <v>170</v>
      </c>
      <c r="B135" s="18">
        <v>0</v>
      </c>
      <c r="C135" s="18">
        <v>0</v>
      </c>
      <c r="D135" s="18">
        <v>0</v>
      </c>
      <c r="E135" s="18">
        <v>3400000</v>
      </c>
      <c r="G135" s="18">
        <v>3300000</v>
      </c>
      <c r="H135" s="18">
        <v>3000000</v>
      </c>
      <c r="I135" s="18">
        <v>3200000</v>
      </c>
      <c r="J135" s="18">
        <v>3300000</v>
      </c>
      <c r="K135" s="58"/>
      <c r="L135" s="18">
        <v>3300000</v>
      </c>
      <c r="M135" s="18">
        <v>3200000</v>
      </c>
      <c r="N135" s="18">
        <v>3200000</v>
      </c>
      <c r="O135" s="18">
        <v>3100000</v>
      </c>
      <c r="P135" s="58"/>
      <c r="Q135" s="18">
        <v>3400000</v>
      </c>
      <c r="R135" s="58"/>
      <c r="S135" s="18">
        <v>3300000</v>
      </c>
      <c r="T135" s="95"/>
      <c r="U135" s="18">
        <v>12800000</v>
      </c>
      <c r="V135" s="95"/>
      <c r="W135" s="18">
        <v>12800000</v>
      </c>
      <c r="X135" s="67"/>
    </row>
    <row r="136" spans="1:24" ht="10.7" customHeight="1" x14ac:dyDescent="0.2">
      <c r="A136" s="82" t="s">
        <v>171</v>
      </c>
      <c r="B136" s="18">
        <v>0</v>
      </c>
      <c r="C136" s="18">
        <v>0</v>
      </c>
      <c r="D136" s="18">
        <v>0</v>
      </c>
      <c r="E136" s="18">
        <v>1300000</v>
      </c>
      <c r="G136" s="18">
        <v>900000</v>
      </c>
      <c r="H136" s="18">
        <v>900000</v>
      </c>
      <c r="I136" s="18">
        <v>900000</v>
      </c>
      <c r="J136" s="18">
        <v>900000</v>
      </c>
      <c r="K136" s="58"/>
      <c r="L136" s="18">
        <v>500000</v>
      </c>
      <c r="M136" s="18">
        <v>500000</v>
      </c>
      <c r="N136" s="18">
        <v>500000</v>
      </c>
      <c r="O136" s="18">
        <v>500000</v>
      </c>
      <c r="P136" s="58"/>
      <c r="Q136" s="18">
        <v>1300000</v>
      </c>
      <c r="R136" s="58"/>
      <c r="S136" s="18">
        <v>900000</v>
      </c>
      <c r="T136" s="95"/>
      <c r="U136" s="18">
        <v>3600000</v>
      </c>
      <c r="V136" s="95"/>
      <c r="W136" s="18">
        <v>2000000</v>
      </c>
      <c r="X136" s="67"/>
    </row>
    <row r="137" spans="1:24" ht="10.7" customHeight="1" x14ac:dyDescent="0.2">
      <c r="A137" s="82" t="s">
        <v>172</v>
      </c>
      <c r="B137" s="21">
        <v>0</v>
      </c>
      <c r="C137" s="21">
        <v>0</v>
      </c>
      <c r="D137" s="21">
        <v>0</v>
      </c>
      <c r="E137" s="21">
        <v>0</v>
      </c>
      <c r="G137" s="21">
        <v>2100000</v>
      </c>
      <c r="H137" s="21">
        <v>1900000</v>
      </c>
      <c r="I137" s="21">
        <v>0</v>
      </c>
      <c r="J137" s="21">
        <v>0</v>
      </c>
      <c r="K137" s="58"/>
      <c r="L137" s="21">
        <v>1400000</v>
      </c>
      <c r="M137" s="21">
        <v>0</v>
      </c>
      <c r="N137" s="21">
        <v>-500000</v>
      </c>
      <c r="O137" s="21">
        <v>0</v>
      </c>
      <c r="P137" s="58"/>
      <c r="Q137" s="21">
        <v>0</v>
      </c>
      <c r="R137" s="58"/>
      <c r="S137" s="21">
        <v>0</v>
      </c>
      <c r="T137" s="95"/>
      <c r="U137" s="21">
        <v>4000000</v>
      </c>
      <c r="V137" s="95"/>
      <c r="W137" s="21">
        <v>900000</v>
      </c>
      <c r="X137" s="67"/>
    </row>
    <row r="138" spans="1:24" ht="10.7" customHeight="1" x14ac:dyDescent="0.2">
      <c r="A138" s="82" t="s">
        <v>111</v>
      </c>
      <c r="B138" s="99">
        <v>0</v>
      </c>
      <c r="C138" s="99">
        <v>0</v>
      </c>
      <c r="D138" s="99">
        <v>0</v>
      </c>
      <c r="E138" s="99">
        <v>4600000</v>
      </c>
      <c r="G138" s="99">
        <v>7300000</v>
      </c>
      <c r="H138" s="99">
        <v>-500000</v>
      </c>
      <c r="I138" s="99">
        <v>-1300000</v>
      </c>
      <c r="J138" s="99">
        <v>67000000</v>
      </c>
      <c r="K138" s="58"/>
      <c r="L138" s="99">
        <v>100000</v>
      </c>
      <c r="M138" s="99">
        <v>-500000</v>
      </c>
      <c r="N138" s="99">
        <v>-700000</v>
      </c>
      <c r="O138" s="99">
        <v>400000</v>
      </c>
      <c r="P138" s="58"/>
      <c r="Q138" s="99">
        <v>4600000</v>
      </c>
      <c r="R138" s="58"/>
      <c r="S138" s="99">
        <v>67000000</v>
      </c>
      <c r="T138" s="95"/>
      <c r="U138" s="99">
        <v>72500000</v>
      </c>
      <c r="V138" s="95"/>
      <c r="W138" s="99">
        <v>-700000</v>
      </c>
      <c r="X138" s="67"/>
    </row>
    <row r="139" spans="1:24" ht="10.7" customHeight="1" x14ac:dyDescent="0.2">
      <c r="A139" s="100" t="s">
        <v>173</v>
      </c>
      <c r="B139" s="98">
        <v>0</v>
      </c>
      <c r="C139" s="98">
        <v>0</v>
      </c>
      <c r="D139" s="98">
        <v>0</v>
      </c>
      <c r="E139" s="98">
        <v>55100000</v>
      </c>
      <c r="F139" s="226"/>
      <c r="G139" s="98">
        <v>43600000</v>
      </c>
      <c r="H139" s="98">
        <v>71700000</v>
      </c>
      <c r="I139" s="98">
        <v>35400000</v>
      </c>
      <c r="J139" s="98">
        <v>42800000</v>
      </c>
      <c r="K139" s="97"/>
      <c r="L139" s="98">
        <v>42000000</v>
      </c>
      <c r="M139" s="98">
        <v>51500000</v>
      </c>
      <c r="N139" s="98">
        <v>43300000</v>
      </c>
      <c r="O139" s="98">
        <v>34800000</v>
      </c>
      <c r="P139" s="97"/>
      <c r="Q139" s="98">
        <v>55100000</v>
      </c>
      <c r="R139" s="97"/>
      <c r="S139" s="98">
        <v>42800000</v>
      </c>
      <c r="T139" s="101"/>
      <c r="U139" s="98">
        <v>193500000</v>
      </c>
      <c r="V139" s="101"/>
      <c r="W139" s="98">
        <v>171600000</v>
      </c>
      <c r="X139" s="67"/>
    </row>
    <row r="140" spans="1:24" ht="10.7" customHeight="1" x14ac:dyDescent="0.2">
      <c r="A140" s="116"/>
      <c r="B140" s="123"/>
      <c r="C140" s="123"/>
      <c r="D140" s="123"/>
      <c r="E140" s="123"/>
      <c r="G140" s="123"/>
      <c r="H140" s="123"/>
      <c r="I140" s="123"/>
      <c r="J140" s="123"/>
      <c r="L140" s="123"/>
      <c r="M140" s="123"/>
      <c r="N140" s="123"/>
      <c r="O140" s="123"/>
      <c r="Q140" s="123"/>
      <c r="S140" s="123"/>
      <c r="U140" s="123"/>
      <c r="W140" s="123"/>
    </row>
    <row r="141" spans="1:24" ht="10.7" customHeight="1" x14ac:dyDescent="0.2">
      <c r="A141" s="283" t="s">
        <v>157</v>
      </c>
      <c r="B141" s="283"/>
      <c r="C141" s="283"/>
      <c r="D141" s="283"/>
      <c r="E141" s="283"/>
      <c r="F141" s="283"/>
      <c r="G141" s="283"/>
      <c r="H141" s="283"/>
      <c r="I141" s="43"/>
      <c r="J141" s="43"/>
      <c r="K141" s="43"/>
      <c r="L141" s="43"/>
      <c r="M141" s="43"/>
      <c r="N141" s="43"/>
      <c r="O141" s="43"/>
      <c r="P141" s="43"/>
      <c r="Q141" s="43"/>
      <c r="R141" s="43"/>
      <c r="S141" s="43"/>
      <c r="T141" s="43"/>
      <c r="U141" s="43"/>
      <c r="V141" s="43"/>
      <c r="W141" s="43"/>
    </row>
    <row r="142" spans="1:24" ht="10.7" customHeight="1" x14ac:dyDescent="0.2"/>
    <row r="143" spans="1:24" ht="10.7" customHeight="1" x14ac:dyDescent="0.2"/>
    <row r="144" spans="1:24" ht="10.7" customHeight="1" x14ac:dyDescent="0.2">
      <c r="A144" s="288" t="s">
        <v>190</v>
      </c>
      <c r="B144" s="288"/>
      <c r="C144" s="288"/>
      <c r="D144" s="288"/>
      <c r="E144" s="288"/>
      <c r="F144" s="288"/>
      <c r="G144" s="288"/>
      <c r="H144" s="288"/>
      <c r="I144" s="12"/>
      <c r="J144" s="12"/>
      <c r="K144" s="12"/>
      <c r="L144" s="12"/>
      <c r="M144" s="12"/>
      <c r="N144" s="12"/>
      <c r="O144" s="12"/>
      <c r="P144" s="12"/>
      <c r="Q144" s="12"/>
      <c r="R144" s="12"/>
      <c r="S144" s="12"/>
      <c r="T144" s="12"/>
      <c r="U144" s="12"/>
      <c r="V144" s="12"/>
      <c r="W144" s="12"/>
    </row>
    <row r="145" spans="1:24" ht="10.7" customHeight="1" x14ac:dyDescent="0.2">
      <c r="A145" s="67"/>
      <c r="B145" s="285">
        <v>2021</v>
      </c>
      <c r="C145" s="286"/>
      <c r="D145" s="286"/>
      <c r="E145" s="286"/>
      <c r="F145" s="67"/>
      <c r="G145" s="285">
        <v>2020</v>
      </c>
      <c r="H145" s="286"/>
      <c r="I145" s="286"/>
      <c r="J145" s="286"/>
      <c r="K145" s="67"/>
      <c r="L145" s="285">
        <v>2019</v>
      </c>
      <c r="M145" s="286"/>
      <c r="N145" s="286"/>
      <c r="O145" s="286"/>
      <c r="P145" s="71"/>
      <c r="Q145" s="69">
        <v>2021</v>
      </c>
      <c r="R145" s="70"/>
      <c r="S145" s="69">
        <v>2020</v>
      </c>
      <c r="T145" s="70"/>
      <c r="U145" s="69">
        <v>2020</v>
      </c>
      <c r="V145" s="67"/>
      <c r="W145" s="69">
        <v>2019</v>
      </c>
    </row>
    <row r="146" spans="1:24" ht="10.7" customHeight="1" x14ac:dyDescent="0.2">
      <c r="A146" s="112" t="s">
        <v>75</v>
      </c>
      <c r="B146" s="113" t="s">
        <v>132</v>
      </c>
      <c r="C146" s="113" t="s">
        <v>133</v>
      </c>
      <c r="D146" s="113" t="s">
        <v>134</v>
      </c>
      <c r="E146" s="113" t="s">
        <v>135</v>
      </c>
      <c r="F146" s="74"/>
      <c r="G146" s="113" t="s">
        <v>132</v>
      </c>
      <c r="H146" s="113" t="s">
        <v>133</v>
      </c>
      <c r="I146" s="113" t="s">
        <v>134</v>
      </c>
      <c r="J146" s="113" t="s">
        <v>135</v>
      </c>
      <c r="K146" s="74"/>
      <c r="L146" s="113" t="s">
        <v>132</v>
      </c>
      <c r="M146" s="113" t="s">
        <v>133</v>
      </c>
      <c r="N146" s="113" t="s">
        <v>134</v>
      </c>
      <c r="O146" s="113" t="s">
        <v>135</v>
      </c>
      <c r="P146" s="74"/>
      <c r="Q146" s="113" t="s">
        <v>136</v>
      </c>
      <c r="R146" s="114"/>
      <c r="S146" s="113" t="s">
        <v>136</v>
      </c>
      <c r="T146" s="114"/>
      <c r="U146" s="113" t="s">
        <v>137</v>
      </c>
      <c r="V146" s="74"/>
      <c r="W146" s="113" t="s">
        <v>137</v>
      </c>
    </row>
    <row r="147" spans="1:24" ht="10.7" hidden="1" customHeight="1" x14ac:dyDescent="0.2">
      <c r="A147" s="93" t="s">
        <v>98</v>
      </c>
      <c r="B147" s="43"/>
      <c r="C147" s="43"/>
      <c r="D147" s="43"/>
      <c r="E147" s="43"/>
      <c r="F147" s="43"/>
      <c r="G147" s="43"/>
      <c r="H147" s="43"/>
      <c r="I147" s="43"/>
      <c r="J147" s="43"/>
      <c r="K147" s="43"/>
      <c r="L147" s="43"/>
      <c r="M147" s="43"/>
      <c r="N147" s="43"/>
      <c r="O147" s="43"/>
      <c r="P147" s="43"/>
      <c r="Q147" s="43"/>
      <c r="R147" s="43"/>
      <c r="S147" s="43"/>
      <c r="T147" s="43"/>
      <c r="U147" s="43"/>
      <c r="V147" s="43"/>
      <c r="W147" s="43"/>
    </row>
    <row r="148" spans="1:24" ht="10.7" customHeight="1" x14ac:dyDescent="0.2">
      <c r="A148" s="58" t="s">
        <v>658</v>
      </c>
    </row>
    <row r="149" spans="1:24" ht="10.7" customHeight="1" x14ac:dyDescent="0.2">
      <c r="A149" s="94" t="s">
        <v>148</v>
      </c>
      <c r="B149" s="18">
        <v>0</v>
      </c>
      <c r="C149" s="18">
        <v>0</v>
      </c>
      <c r="D149" s="18">
        <v>0</v>
      </c>
      <c r="E149" s="195">
        <v>17500000</v>
      </c>
      <c r="G149" s="18">
        <v>22600000</v>
      </c>
      <c r="H149" s="18">
        <v>23400000</v>
      </c>
      <c r="I149" s="18">
        <v>22700000</v>
      </c>
      <c r="J149" s="18">
        <v>21200000</v>
      </c>
      <c r="L149" s="18">
        <v>25600000</v>
      </c>
      <c r="M149" s="18">
        <v>32300000</v>
      </c>
      <c r="N149" s="18">
        <v>27600000</v>
      </c>
      <c r="O149" s="18">
        <v>22600000</v>
      </c>
      <c r="Q149" s="18">
        <v>17500000</v>
      </c>
      <c r="S149" s="18">
        <v>21200000</v>
      </c>
      <c r="U149" s="18">
        <v>89900000</v>
      </c>
      <c r="W149" s="18">
        <v>108100000</v>
      </c>
    </row>
    <row r="150" spans="1:24" ht="10.7" customHeight="1" x14ac:dyDescent="0.2">
      <c r="A150" s="94" t="s">
        <v>149</v>
      </c>
      <c r="B150" s="18">
        <v>0</v>
      </c>
      <c r="C150" s="18">
        <v>0</v>
      </c>
      <c r="D150" s="18">
        <v>0</v>
      </c>
      <c r="E150" s="18">
        <v>-1700000</v>
      </c>
      <c r="G150" s="18">
        <v>-7300000</v>
      </c>
      <c r="H150" s="18">
        <v>5300000</v>
      </c>
      <c r="I150" s="18">
        <v>8800000</v>
      </c>
      <c r="J150" s="18">
        <v>-15400000</v>
      </c>
      <c r="L150" s="18">
        <v>-8500000</v>
      </c>
      <c r="M150" s="18">
        <v>-9900000</v>
      </c>
      <c r="N150" s="18">
        <v>1000000</v>
      </c>
      <c r="O150" s="18">
        <v>700000</v>
      </c>
      <c r="Q150" s="18">
        <v>-1700000</v>
      </c>
      <c r="S150" s="18">
        <v>-15400000</v>
      </c>
      <c r="U150" s="18">
        <v>-8600000</v>
      </c>
      <c r="W150" s="18">
        <v>-16700000</v>
      </c>
    </row>
    <row r="151" spans="1:24" ht="10.7" customHeight="1" x14ac:dyDescent="0.2">
      <c r="A151" s="28" t="s">
        <v>162</v>
      </c>
      <c r="B151" s="18">
        <v>0</v>
      </c>
      <c r="C151" s="18">
        <v>0</v>
      </c>
      <c r="D151" s="18">
        <v>0</v>
      </c>
      <c r="E151" s="18">
        <v>0</v>
      </c>
      <c r="G151" s="18">
        <v>0</v>
      </c>
      <c r="H151" s="18">
        <v>0</v>
      </c>
      <c r="I151" s="18">
        <v>0</v>
      </c>
      <c r="J151" s="18">
        <v>0</v>
      </c>
      <c r="L151" s="18">
        <v>0</v>
      </c>
      <c r="M151" s="18">
        <v>0</v>
      </c>
      <c r="N151" s="18">
        <v>0</v>
      </c>
      <c r="O151" s="18">
        <v>0</v>
      </c>
      <c r="Q151" s="18">
        <v>0</v>
      </c>
      <c r="S151" s="18">
        <v>0</v>
      </c>
      <c r="U151" s="18">
        <v>0</v>
      </c>
      <c r="W151" s="18">
        <v>0</v>
      </c>
    </row>
    <row r="152" spans="1:24" ht="10.7" customHeight="1" x14ac:dyDescent="0.2">
      <c r="A152" s="94" t="s">
        <v>151</v>
      </c>
      <c r="B152" s="21">
        <v>0</v>
      </c>
      <c r="C152" s="21">
        <v>0</v>
      </c>
      <c r="D152" s="21">
        <v>0</v>
      </c>
      <c r="E152" s="230">
        <v>0</v>
      </c>
      <c r="G152" s="21">
        <v>-4700000</v>
      </c>
      <c r="H152" s="21">
        <v>0</v>
      </c>
      <c r="I152" s="21">
        <v>0</v>
      </c>
      <c r="J152" s="21">
        <v>0</v>
      </c>
      <c r="L152" s="21">
        <v>-6700000</v>
      </c>
      <c r="M152" s="21">
        <v>0</v>
      </c>
      <c r="N152" s="21">
        <v>0</v>
      </c>
      <c r="O152" s="21">
        <v>0</v>
      </c>
      <c r="Q152" s="21">
        <v>0</v>
      </c>
      <c r="S152" s="21">
        <v>0</v>
      </c>
      <c r="U152" s="21">
        <v>-4700000</v>
      </c>
      <c r="W152" s="21">
        <v>-6700000</v>
      </c>
    </row>
    <row r="153" spans="1:24" ht="10.7" customHeight="1" x14ac:dyDescent="0.2">
      <c r="A153" s="94" t="s">
        <v>111</v>
      </c>
      <c r="B153" s="57">
        <v>0</v>
      </c>
      <c r="C153" s="57">
        <v>0</v>
      </c>
      <c r="D153" s="57">
        <v>0</v>
      </c>
      <c r="E153" s="57">
        <v>15800000</v>
      </c>
      <c r="F153" s="124"/>
      <c r="G153" s="57">
        <v>10600000</v>
      </c>
      <c r="H153" s="57">
        <v>28700000</v>
      </c>
      <c r="I153" s="57">
        <v>31500000</v>
      </c>
      <c r="J153" s="57">
        <v>5800000</v>
      </c>
      <c r="K153" s="124"/>
      <c r="L153" s="57">
        <v>10400000</v>
      </c>
      <c r="M153" s="57">
        <v>22400000</v>
      </c>
      <c r="N153" s="57">
        <v>28600000</v>
      </c>
      <c r="O153" s="57">
        <v>23300000</v>
      </c>
      <c r="P153" s="124"/>
      <c r="Q153" s="57">
        <v>15800000</v>
      </c>
      <c r="R153" s="124"/>
      <c r="S153" s="57">
        <v>5800000</v>
      </c>
      <c r="U153" s="57">
        <v>76600000</v>
      </c>
      <c r="W153" s="57">
        <v>84700000</v>
      </c>
    </row>
    <row r="154" spans="1:24" ht="10.7" customHeight="1" x14ac:dyDescent="0.2">
      <c r="A154" s="58" t="s">
        <v>656</v>
      </c>
      <c r="B154" s="21">
        <v>0</v>
      </c>
      <c r="C154" s="21">
        <v>0</v>
      </c>
      <c r="D154" s="21">
        <v>0</v>
      </c>
      <c r="E154" s="21">
        <v>1600000</v>
      </c>
      <c r="G154" s="21">
        <v>-100000</v>
      </c>
      <c r="H154" s="21">
        <v>0</v>
      </c>
      <c r="I154" s="21">
        <v>300000</v>
      </c>
      <c r="J154" s="21">
        <v>900000</v>
      </c>
      <c r="L154" s="21">
        <v>1200000</v>
      </c>
      <c r="M154" s="21">
        <v>2300000</v>
      </c>
      <c r="N154" s="21">
        <v>1200000</v>
      </c>
      <c r="O154" s="21">
        <v>1200000</v>
      </c>
      <c r="Q154" s="21">
        <v>1600000</v>
      </c>
      <c r="S154" s="21">
        <v>900000</v>
      </c>
      <c r="U154" s="21">
        <v>1100000</v>
      </c>
      <c r="W154" s="21">
        <v>5900000</v>
      </c>
    </row>
    <row r="155" spans="1:24" ht="10.7" customHeight="1" x14ac:dyDescent="0.2">
      <c r="A155" s="65" t="s">
        <v>163</v>
      </c>
      <c r="B155" s="57">
        <v>0</v>
      </c>
      <c r="C155" s="57">
        <v>0</v>
      </c>
      <c r="D155" s="57">
        <v>0</v>
      </c>
      <c r="E155" s="57">
        <v>17400000</v>
      </c>
      <c r="G155" s="57">
        <v>10500000</v>
      </c>
      <c r="H155" s="57">
        <v>28700000</v>
      </c>
      <c r="I155" s="57">
        <v>31800000</v>
      </c>
      <c r="J155" s="57">
        <v>6700000</v>
      </c>
      <c r="K155" s="95"/>
      <c r="L155" s="57">
        <v>11600000</v>
      </c>
      <c r="M155" s="57">
        <v>24700000</v>
      </c>
      <c r="N155" s="57">
        <v>29800000</v>
      </c>
      <c r="O155" s="57">
        <v>24500000</v>
      </c>
      <c r="P155" s="95"/>
      <c r="Q155" s="57">
        <v>17400000</v>
      </c>
      <c r="R155" s="95"/>
      <c r="S155" s="57">
        <v>6700000</v>
      </c>
      <c r="T155" s="95"/>
      <c r="U155" s="57">
        <v>77700000</v>
      </c>
      <c r="V155" s="95"/>
      <c r="W155" s="57">
        <v>90600000</v>
      </c>
      <c r="X155" s="67"/>
    </row>
    <row r="156" spans="1:24" ht="10.7" customHeight="1" x14ac:dyDescent="0.2">
      <c r="A156" s="233" t="s">
        <v>657</v>
      </c>
      <c r="B156" s="21">
        <v>0</v>
      </c>
      <c r="C156" s="21">
        <v>0</v>
      </c>
      <c r="D156" s="21">
        <v>0</v>
      </c>
      <c r="E156" s="21">
        <v>-3400000</v>
      </c>
      <c r="G156" s="21">
        <v>-200000</v>
      </c>
      <c r="H156" s="21">
        <v>-13900000</v>
      </c>
      <c r="I156" s="21">
        <v>-2000000</v>
      </c>
      <c r="J156" s="21">
        <v>900000</v>
      </c>
      <c r="L156" s="21">
        <v>-2400000</v>
      </c>
      <c r="M156" s="21">
        <v>-6500000</v>
      </c>
      <c r="N156" s="21">
        <v>-8000000</v>
      </c>
      <c r="O156" s="21">
        <v>-6700000</v>
      </c>
      <c r="Q156" s="21">
        <v>-3400000</v>
      </c>
      <c r="S156" s="21">
        <v>900000</v>
      </c>
      <c r="U156" s="21">
        <v>-15200000</v>
      </c>
      <c r="W156" s="21">
        <v>-23600000</v>
      </c>
    </row>
    <row r="157" spans="1:24" ht="10.7" customHeight="1" x14ac:dyDescent="0.2">
      <c r="A157" s="58" t="s">
        <v>164</v>
      </c>
      <c r="B157" s="57">
        <v>0</v>
      </c>
      <c r="C157" s="57">
        <v>0</v>
      </c>
      <c r="D157" s="57">
        <v>0</v>
      </c>
      <c r="E157" s="57">
        <v>14000000</v>
      </c>
      <c r="G157" s="57">
        <v>10300000</v>
      </c>
      <c r="H157" s="57">
        <v>14800000</v>
      </c>
      <c r="I157" s="57">
        <v>29800000</v>
      </c>
      <c r="J157" s="57">
        <v>7600000</v>
      </c>
      <c r="L157" s="57">
        <v>9200000</v>
      </c>
      <c r="M157" s="57">
        <v>18200000</v>
      </c>
      <c r="N157" s="57">
        <v>21800000</v>
      </c>
      <c r="O157" s="57">
        <v>17800000</v>
      </c>
      <c r="Q157" s="57">
        <v>14000000</v>
      </c>
      <c r="S157" s="57">
        <v>7600000</v>
      </c>
      <c r="U157" s="57">
        <v>62500000</v>
      </c>
      <c r="W157" s="57">
        <v>67000000</v>
      </c>
    </row>
    <row r="158" spans="1:24" ht="10.5" customHeight="1" x14ac:dyDescent="0.2">
      <c r="A158" s="96" t="s">
        <v>652</v>
      </c>
      <c r="B158" s="18">
        <v>0</v>
      </c>
      <c r="C158" s="18">
        <v>0</v>
      </c>
      <c r="D158" s="18">
        <v>0</v>
      </c>
      <c r="E158" s="18">
        <v>500000</v>
      </c>
      <c r="G158" s="18">
        <v>400000</v>
      </c>
      <c r="H158" s="18">
        <v>400000</v>
      </c>
      <c r="I158" s="18">
        <v>400000</v>
      </c>
      <c r="J158" s="18">
        <v>400000</v>
      </c>
      <c r="L158" s="18">
        <v>300000</v>
      </c>
      <c r="M158" s="18">
        <v>300000</v>
      </c>
      <c r="N158" s="18">
        <v>300000</v>
      </c>
      <c r="O158" s="18">
        <v>500000</v>
      </c>
      <c r="Q158" s="18">
        <v>500000</v>
      </c>
      <c r="S158" s="18">
        <v>400000</v>
      </c>
      <c r="U158" s="18">
        <v>1600000</v>
      </c>
      <c r="W158" s="18">
        <v>1400000</v>
      </c>
    </row>
    <row r="159" spans="1:24" ht="10.7" hidden="1" customHeight="1" x14ac:dyDescent="0.2">
      <c r="A159" s="58" t="s">
        <v>140</v>
      </c>
      <c r="B159" s="21">
        <v>0</v>
      </c>
      <c r="C159" s="21">
        <v>0</v>
      </c>
      <c r="D159" s="21">
        <v>0</v>
      </c>
      <c r="E159" s="21">
        <v>0</v>
      </c>
      <c r="G159" s="21">
        <v>0</v>
      </c>
      <c r="H159" s="21">
        <v>0</v>
      </c>
      <c r="I159" s="21">
        <v>0</v>
      </c>
      <c r="J159" s="21">
        <v>0</v>
      </c>
      <c r="L159" s="21">
        <v>0</v>
      </c>
      <c r="M159" s="21">
        <v>0</v>
      </c>
      <c r="N159" s="21">
        <v>0</v>
      </c>
      <c r="O159" s="56" t="s">
        <v>181</v>
      </c>
      <c r="Q159" s="21">
        <v>0</v>
      </c>
      <c r="S159" s="21">
        <v>0</v>
      </c>
      <c r="U159" s="21">
        <v>0</v>
      </c>
      <c r="W159" s="21">
        <v>0</v>
      </c>
    </row>
    <row r="160" spans="1:24" ht="10.7" customHeight="1" x14ac:dyDescent="0.2">
      <c r="A160" s="97" t="s">
        <v>165</v>
      </c>
      <c r="B160" s="98">
        <v>0</v>
      </c>
      <c r="C160" s="98">
        <v>0</v>
      </c>
      <c r="D160" s="98">
        <v>0</v>
      </c>
      <c r="E160" s="98">
        <v>13500000</v>
      </c>
      <c r="F160" s="226"/>
      <c r="G160" s="98">
        <v>9900000</v>
      </c>
      <c r="H160" s="98">
        <v>14400000</v>
      </c>
      <c r="I160" s="98">
        <v>29400000</v>
      </c>
      <c r="J160" s="98">
        <v>7200000</v>
      </c>
      <c r="K160" s="226"/>
      <c r="L160" s="98">
        <v>8900000</v>
      </c>
      <c r="M160" s="98">
        <v>17900000</v>
      </c>
      <c r="N160" s="98">
        <v>21500000</v>
      </c>
      <c r="O160" s="98">
        <v>17300000</v>
      </c>
      <c r="P160" s="226"/>
      <c r="Q160" s="98">
        <v>13500000</v>
      </c>
      <c r="R160" s="226"/>
      <c r="S160" s="98">
        <v>7200000</v>
      </c>
      <c r="T160" s="226"/>
      <c r="U160" s="98">
        <v>60900000</v>
      </c>
      <c r="V160" s="226"/>
      <c r="W160" s="98">
        <v>65600000</v>
      </c>
    </row>
    <row r="161" spans="1:24" ht="10.7" customHeight="1" x14ac:dyDescent="0.2">
      <c r="A161" s="65" t="s">
        <v>166</v>
      </c>
      <c r="B161" s="44"/>
      <c r="C161" s="44"/>
      <c r="D161" s="44"/>
      <c r="E161" s="44"/>
      <c r="G161" s="44"/>
      <c r="H161" s="44"/>
      <c r="I161" s="44"/>
      <c r="J161" s="44"/>
      <c r="L161" s="44"/>
      <c r="M161" s="44"/>
      <c r="N161" s="44"/>
      <c r="O161" s="44"/>
      <c r="Q161" s="44"/>
      <c r="S161" s="44"/>
      <c r="U161" s="44"/>
      <c r="W161" s="44"/>
    </row>
    <row r="162" spans="1:24" ht="19.5" customHeight="1" x14ac:dyDescent="0.2">
      <c r="A162" s="82" t="s">
        <v>182</v>
      </c>
      <c r="B162" s="18">
        <v>0</v>
      </c>
      <c r="C162" s="18">
        <v>0</v>
      </c>
      <c r="D162" s="18">
        <v>0</v>
      </c>
      <c r="E162" s="18">
        <v>0</v>
      </c>
      <c r="G162" s="18">
        <v>0</v>
      </c>
      <c r="H162" s="18">
        <v>0</v>
      </c>
      <c r="I162" s="18">
        <v>0</v>
      </c>
      <c r="J162" s="18">
        <v>0</v>
      </c>
      <c r="K162" s="95"/>
      <c r="L162" s="18">
        <v>0</v>
      </c>
      <c r="M162" s="18">
        <v>0</v>
      </c>
      <c r="N162" s="18">
        <v>0</v>
      </c>
      <c r="O162" s="18">
        <v>0</v>
      </c>
      <c r="P162" s="95"/>
      <c r="Q162" s="18">
        <v>0</v>
      </c>
      <c r="R162" s="95"/>
      <c r="S162" s="18">
        <v>0</v>
      </c>
      <c r="T162" s="95"/>
      <c r="U162" s="18">
        <v>0</v>
      </c>
      <c r="V162" s="95"/>
      <c r="W162" s="18">
        <v>0</v>
      </c>
      <c r="X162" s="67"/>
    </row>
    <row r="163" spans="1:24" ht="10.7" customHeight="1" x14ac:dyDescent="0.2">
      <c r="A163" s="82" t="s">
        <v>168</v>
      </c>
      <c r="B163" s="18">
        <v>0</v>
      </c>
      <c r="C163" s="18">
        <v>0</v>
      </c>
      <c r="D163" s="18">
        <v>0</v>
      </c>
      <c r="E163" s="18">
        <v>0</v>
      </c>
      <c r="G163" s="18">
        <v>3400000</v>
      </c>
      <c r="H163" s="18">
        <v>0</v>
      </c>
      <c r="I163" s="18">
        <v>0</v>
      </c>
      <c r="J163" s="18">
        <v>0</v>
      </c>
      <c r="K163" s="95"/>
      <c r="L163" s="18">
        <v>4800000</v>
      </c>
      <c r="M163" s="18">
        <v>0</v>
      </c>
      <c r="N163" s="18">
        <v>0</v>
      </c>
      <c r="O163" s="18">
        <v>0</v>
      </c>
      <c r="P163" s="95"/>
      <c r="Q163" s="18">
        <v>0</v>
      </c>
      <c r="R163" s="95"/>
      <c r="S163" s="18">
        <v>0</v>
      </c>
      <c r="T163" s="95"/>
      <c r="U163" s="18">
        <v>3400000</v>
      </c>
      <c r="V163" s="95"/>
      <c r="W163" s="18">
        <v>4800000</v>
      </c>
      <c r="X163" s="67"/>
    </row>
    <row r="164" spans="1:24" ht="19.5" customHeight="1" x14ac:dyDescent="0.2">
      <c r="A164" s="82" t="s">
        <v>169</v>
      </c>
      <c r="B164" s="18">
        <v>0</v>
      </c>
      <c r="C164" s="18">
        <v>0</v>
      </c>
      <c r="D164" s="18">
        <v>0</v>
      </c>
      <c r="E164" s="18">
        <v>0</v>
      </c>
      <c r="G164" s="18">
        <v>700000</v>
      </c>
      <c r="H164" s="18">
        <v>-200000</v>
      </c>
      <c r="I164" s="18">
        <v>400000</v>
      </c>
      <c r="J164" s="18">
        <v>500000</v>
      </c>
      <c r="K164" s="95"/>
      <c r="L164" s="18">
        <v>0</v>
      </c>
      <c r="M164" s="18">
        <v>0</v>
      </c>
      <c r="N164" s="18">
        <v>0</v>
      </c>
      <c r="O164" s="18">
        <v>0</v>
      </c>
      <c r="P164" s="95"/>
      <c r="Q164" s="18">
        <v>0</v>
      </c>
      <c r="R164" s="95"/>
      <c r="S164" s="18">
        <v>500000</v>
      </c>
      <c r="T164" s="95"/>
      <c r="U164" s="18">
        <v>1400000</v>
      </c>
      <c r="V164" s="95"/>
      <c r="W164" s="18">
        <v>0</v>
      </c>
      <c r="X164" s="67"/>
    </row>
    <row r="165" spans="1:24" ht="10.7" customHeight="1" x14ac:dyDescent="0.2">
      <c r="A165" s="82" t="s">
        <v>170</v>
      </c>
      <c r="B165" s="18">
        <v>0</v>
      </c>
      <c r="C165" s="18">
        <v>0</v>
      </c>
      <c r="D165" s="18">
        <v>0</v>
      </c>
      <c r="E165" s="18">
        <v>1600000</v>
      </c>
      <c r="G165" s="18">
        <v>2000000</v>
      </c>
      <c r="H165" s="18">
        <v>2000000</v>
      </c>
      <c r="I165" s="18">
        <v>2000000</v>
      </c>
      <c r="J165" s="18">
        <v>2000000</v>
      </c>
      <c r="K165" s="95"/>
      <c r="L165" s="18">
        <v>800000</v>
      </c>
      <c r="M165" s="18">
        <v>800000</v>
      </c>
      <c r="N165" s="18">
        <v>800000</v>
      </c>
      <c r="O165" s="18">
        <v>900000</v>
      </c>
      <c r="P165" s="95"/>
      <c r="Q165" s="18">
        <v>1600000</v>
      </c>
      <c r="R165" s="95"/>
      <c r="S165" s="18">
        <v>2000000</v>
      </c>
      <c r="T165" s="95"/>
      <c r="U165" s="18">
        <v>8000000</v>
      </c>
      <c r="V165" s="95"/>
      <c r="W165" s="18">
        <v>3300000</v>
      </c>
      <c r="X165" s="67"/>
    </row>
    <row r="166" spans="1:24" ht="10.7" customHeight="1" x14ac:dyDescent="0.2">
      <c r="A166" s="82" t="s">
        <v>171</v>
      </c>
      <c r="B166" s="18">
        <v>0</v>
      </c>
      <c r="C166" s="18">
        <v>0</v>
      </c>
      <c r="D166" s="18">
        <v>0</v>
      </c>
      <c r="E166" s="18">
        <v>2200000</v>
      </c>
      <c r="G166" s="18">
        <v>1600000</v>
      </c>
      <c r="H166" s="18">
        <v>1600000</v>
      </c>
      <c r="I166" s="18">
        <v>1600000</v>
      </c>
      <c r="J166" s="18">
        <v>1600000</v>
      </c>
      <c r="K166" s="58"/>
      <c r="L166" s="18">
        <v>900000</v>
      </c>
      <c r="M166" s="18">
        <v>900000</v>
      </c>
      <c r="N166" s="18">
        <v>900000</v>
      </c>
      <c r="O166" s="18">
        <v>900000</v>
      </c>
      <c r="P166" s="58"/>
      <c r="Q166" s="18">
        <v>2200000</v>
      </c>
      <c r="R166" s="58"/>
      <c r="S166" s="18">
        <v>1600000</v>
      </c>
      <c r="T166" s="95"/>
      <c r="U166" s="18">
        <v>6400000</v>
      </c>
      <c r="V166" s="95"/>
      <c r="W166" s="18">
        <v>3600000</v>
      </c>
      <c r="X166" s="67"/>
    </row>
    <row r="167" spans="1:24" ht="10.7" customHeight="1" x14ac:dyDescent="0.2">
      <c r="A167" s="82" t="s">
        <v>172</v>
      </c>
      <c r="B167" s="18">
        <v>0</v>
      </c>
      <c r="C167" s="18">
        <v>0</v>
      </c>
      <c r="D167" s="18">
        <v>0</v>
      </c>
      <c r="E167" s="232">
        <v>0</v>
      </c>
      <c r="G167" s="232">
        <v>3100000</v>
      </c>
      <c r="H167" s="232">
        <v>900000</v>
      </c>
      <c r="I167" s="232">
        <v>0</v>
      </c>
      <c r="J167" s="232">
        <v>0</v>
      </c>
      <c r="K167" s="95"/>
      <c r="L167" s="232">
        <v>1300000</v>
      </c>
      <c r="M167" s="232">
        <v>0</v>
      </c>
      <c r="N167" s="232">
        <v>-300000</v>
      </c>
      <c r="O167" s="232">
        <v>0</v>
      </c>
      <c r="P167" s="95"/>
      <c r="Q167" s="18">
        <v>0</v>
      </c>
      <c r="R167" s="95"/>
      <c r="S167" s="18">
        <v>0</v>
      </c>
      <c r="T167" s="95"/>
      <c r="U167" s="232">
        <v>4000000</v>
      </c>
      <c r="V167" s="95"/>
      <c r="W167" s="232">
        <v>1000000</v>
      </c>
      <c r="X167" s="67"/>
    </row>
    <row r="168" spans="1:24" ht="10.7" customHeight="1" x14ac:dyDescent="0.2">
      <c r="A168" s="82" t="s">
        <v>111</v>
      </c>
      <c r="B168" s="21">
        <v>0</v>
      </c>
      <c r="C168" s="21">
        <v>0</v>
      </c>
      <c r="D168" s="21">
        <v>0</v>
      </c>
      <c r="E168" s="21">
        <v>3800000</v>
      </c>
      <c r="G168" s="21">
        <v>10800000</v>
      </c>
      <c r="H168" s="21">
        <v>4300000</v>
      </c>
      <c r="I168" s="21">
        <v>4000000</v>
      </c>
      <c r="J168" s="21">
        <v>4100000</v>
      </c>
      <c r="K168" s="95"/>
      <c r="L168" s="21">
        <v>7800000</v>
      </c>
      <c r="M168" s="21">
        <v>1700000</v>
      </c>
      <c r="N168" s="21">
        <v>1400000</v>
      </c>
      <c r="O168" s="21">
        <v>1800000</v>
      </c>
      <c r="P168" s="95"/>
      <c r="Q168" s="21">
        <v>3800000</v>
      </c>
      <c r="R168" s="95"/>
      <c r="S168" s="21">
        <v>4100000</v>
      </c>
      <c r="T168" s="95"/>
      <c r="U168" s="21">
        <v>23200000</v>
      </c>
      <c r="V168" s="95"/>
      <c r="W168" s="21">
        <v>12700000</v>
      </c>
      <c r="X168" s="67"/>
    </row>
    <row r="169" spans="1:24" ht="10.7" customHeight="1" x14ac:dyDescent="0.2">
      <c r="A169" s="100" t="s">
        <v>173</v>
      </c>
      <c r="B169" s="98">
        <v>0</v>
      </c>
      <c r="C169" s="98">
        <v>0</v>
      </c>
      <c r="D169" s="98">
        <v>0</v>
      </c>
      <c r="E169" s="98">
        <v>17300000</v>
      </c>
      <c r="F169" s="226"/>
      <c r="G169" s="98">
        <v>20700000</v>
      </c>
      <c r="H169" s="98">
        <v>18700000</v>
      </c>
      <c r="I169" s="98">
        <v>33400000</v>
      </c>
      <c r="J169" s="98">
        <v>11300000</v>
      </c>
      <c r="K169" s="101"/>
      <c r="L169" s="98">
        <v>16700000</v>
      </c>
      <c r="M169" s="98">
        <v>19600000</v>
      </c>
      <c r="N169" s="98">
        <v>22900000</v>
      </c>
      <c r="O169" s="98">
        <v>19100000</v>
      </c>
      <c r="P169" s="101"/>
      <c r="Q169" s="98">
        <v>17300000</v>
      </c>
      <c r="R169" s="101"/>
      <c r="S169" s="98">
        <v>11300000</v>
      </c>
      <c r="T169" s="101"/>
      <c r="U169" s="98">
        <v>84100000</v>
      </c>
      <c r="V169" s="101"/>
      <c r="W169" s="98">
        <v>78300000</v>
      </c>
      <c r="X169" s="67"/>
    </row>
    <row r="170" spans="1:24" ht="10.7" customHeight="1" x14ac:dyDescent="0.2">
      <c r="B170" s="68"/>
      <c r="C170" s="68"/>
      <c r="D170" s="68"/>
      <c r="E170" s="68"/>
      <c r="G170" s="68"/>
      <c r="H170" s="68"/>
      <c r="I170" s="68"/>
      <c r="J170" s="68"/>
      <c r="L170" s="68"/>
      <c r="M170" s="68"/>
      <c r="N170" s="68"/>
      <c r="O170" s="68"/>
      <c r="Q170" s="68"/>
      <c r="S170" s="68"/>
      <c r="U170" s="68"/>
      <c r="W170" s="68"/>
    </row>
    <row r="171" spans="1:24" ht="10.7" hidden="1" customHeight="1" x14ac:dyDescent="0.2">
      <c r="B171" s="53"/>
      <c r="C171" s="53"/>
      <c r="D171" s="53"/>
      <c r="E171" s="53"/>
      <c r="F171" s="53"/>
      <c r="G171" s="53"/>
      <c r="H171" s="53"/>
      <c r="I171" s="53"/>
      <c r="J171" s="53"/>
      <c r="K171" s="53"/>
      <c r="L171" s="53"/>
      <c r="M171" s="53"/>
      <c r="N171" s="53"/>
      <c r="O171" s="53"/>
      <c r="P171" s="53"/>
      <c r="Q171" s="53"/>
      <c r="R171" s="53"/>
      <c r="S171" s="53"/>
      <c r="T171" s="53"/>
      <c r="U171" s="53"/>
      <c r="V171" s="53"/>
      <c r="W171" s="53"/>
    </row>
    <row r="172" spans="1:24" ht="10.7" customHeight="1" x14ac:dyDescent="0.2">
      <c r="A172" s="289" t="s">
        <v>113</v>
      </c>
      <c r="B172" s="279"/>
      <c r="C172" s="279"/>
      <c r="D172" s="279"/>
      <c r="E172" s="279"/>
      <c r="F172" s="279"/>
      <c r="G172" s="279"/>
      <c r="H172" s="279"/>
      <c r="I172" s="279"/>
      <c r="J172" s="279"/>
      <c r="K172" s="279"/>
      <c r="L172" s="279"/>
      <c r="M172" s="279"/>
      <c r="N172" s="279"/>
      <c r="O172" s="279"/>
      <c r="P172" s="279"/>
      <c r="Q172" s="279"/>
      <c r="R172" s="279"/>
      <c r="S172" s="279"/>
      <c r="T172" s="279"/>
      <c r="U172" s="279"/>
      <c r="V172" s="279"/>
      <c r="W172" s="279"/>
    </row>
    <row r="173" spans="1:24" ht="10.5" customHeight="1" x14ac:dyDescent="0.2">
      <c r="A173" s="277"/>
      <c r="B173" s="271"/>
      <c r="C173" s="271"/>
      <c r="D173" s="271"/>
      <c r="E173" s="271"/>
      <c r="F173" s="271"/>
      <c r="G173" s="271"/>
      <c r="H173" s="271"/>
      <c r="I173" s="271"/>
      <c r="J173" s="271"/>
      <c r="K173" s="271"/>
      <c r="L173" s="271"/>
      <c r="M173" s="271"/>
      <c r="N173" s="271"/>
    </row>
    <row r="174" spans="1:24" ht="10.5" customHeight="1" x14ac:dyDescent="0.2">
      <c r="A174" s="271"/>
      <c r="B174" s="271"/>
      <c r="C174" s="271"/>
      <c r="D174" s="271"/>
      <c r="E174" s="271"/>
    </row>
    <row r="175" spans="1:24" ht="10.7" customHeight="1" x14ac:dyDescent="0.2">
      <c r="A175" s="287" t="s">
        <v>191</v>
      </c>
      <c r="B175" s="288"/>
      <c r="C175" s="288"/>
      <c r="D175" s="288"/>
      <c r="E175" s="288"/>
      <c r="F175" s="288"/>
      <c r="G175" s="288"/>
      <c r="H175" s="288"/>
      <c r="I175" s="288"/>
      <c r="J175" s="12"/>
      <c r="K175" s="12"/>
      <c r="L175" s="12"/>
      <c r="M175" s="12"/>
      <c r="N175" s="12"/>
      <c r="O175" s="12"/>
      <c r="P175" s="12"/>
      <c r="Q175" s="12"/>
      <c r="R175" s="12"/>
      <c r="S175" s="12"/>
      <c r="T175" s="12"/>
      <c r="U175" s="12"/>
      <c r="V175" s="12"/>
      <c r="W175" s="12"/>
    </row>
    <row r="176" spans="1:24" ht="10.7" customHeight="1" x14ac:dyDescent="0.2">
      <c r="B176" s="280">
        <v>2021</v>
      </c>
      <c r="C176" s="271"/>
      <c r="D176" s="271"/>
      <c r="E176" s="271"/>
      <c r="F176" s="95"/>
      <c r="G176" s="280">
        <v>2020</v>
      </c>
      <c r="H176" s="271"/>
      <c r="I176" s="271"/>
      <c r="J176" s="271"/>
      <c r="K176" s="95"/>
      <c r="L176" s="280">
        <v>2019</v>
      </c>
      <c r="M176" s="271"/>
      <c r="N176" s="271"/>
      <c r="O176" s="271"/>
      <c r="P176" s="95"/>
      <c r="Q176" s="54">
        <v>2021</v>
      </c>
      <c r="R176" s="95"/>
      <c r="S176" s="54">
        <v>2020</v>
      </c>
      <c r="T176" s="95"/>
      <c r="U176" s="54">
        <v>2020</v>
      </c>
      <c r="V176" s="95"/>
      <c r="W176" s="54">
        <v>2019</v>
      </c>
    </row>
    <row r="177" spans="1:23" ht="10.7" customHeight="1" x14ac:dyDescent="0.2">
      <c r="A177" s="118" t="s">
        <v>75</v>
      </c>
      <c r="B177" s="55" t="str">
        <f>Profitability!$B$3</f>
        <v>Q4</v>
      </c>
      <c r="C177" s="55" t="str">
        <f>Profitability!$C$3</f>
        <v>Q3</v>
      </c>
      <c r="D177" s="55" t="str">
        <f>Profitability!$D$3</f>
        <v>Q2</v>
      </c>
      <c r="E177" s="55" t="str">
        <f>Profitability!$E$3</f>
        <v>Q1</v>
      </c>
      <c r="F177" s="186"/>
      <c r="G177" s="55" t="s">
        <v>132</v>
      </c>
      <c r="H177" s="55" t="s">
        <v>133</v>
      </c>
      <c r="I177" s="55" t="s">
        <v>134</v>
      </c>
      <c r="J177" s="55" t="s">
        <v>135</v>
      </c>
      <c r="K177" s="186"/>
      <c r="L177" s="55" t="s">
        <v>132</v>
      </c>
      <c r="M177" s="55" t="s">
        <v>133</v>
      </c>
      <c r="N177" s="55" t="s">
        <v>134</v>
      </c>
      <c r="O177" s="55" t="s">
        <v>135</v>
      </c>
      <c r="P177" s="186"/>
      <c r="Q177" s="55" t="s">
        <v>136</v>
      </c>
      <c r="R177" s="186"/>
      <c r="S177" s="55" t="s">
        <v>136</v>
      </c>
      <c r="T177" s="186"/>
      <c r="U177" s="55" t="s">
        <v>137</v>
      </c>
      <c r="V177" s="186"/>
      <c r="W177" s="55" t="s">
        <v>137</v>
      </c>
    </row>
    <row r="178" spans="1:23" ht="10.7" hidden="1" customHeight="1" x14ac:dyDescent="0.2">
      <c r="A178" s="93" t="s">
        <v>104</v>
      </c>
      <c r="B178" s="43"/>
      <c r="C178" s="43"/>
      <c r="D178" s="43"/>
      <c r="E178" s="43"/>
      <c r="F178" s="43"/>
      <c r="G178" s="43"/>
      <c r="H178" s="43"/>
      <c r="I178" s="43"/>
      <c r="J178" s="43"/>
      <c r="K178" s="43"/>
      <c r="L178" s="43"/>
      <c r="M178" s="43"/>
      <c r="N178" s="43"/>
      <c r="O178" s="43"/>
      <c r="P178" s="43"/>
      <c r="Q178" s="43"/>
      <c r="R178" s="43"/>
      <c r="S178" s="43"/>
      <c r="T178" s="43"/>
      <c r="U178" s="43"/>
      <c r="V178" s="43"/>
      <c r="W178" s="43"/>
    </row>
    <row r="179" spans="1:23" ht="10.7" customHeight="1" x14ac:dyDescent="0.2">
      <c r="A179" s="58" t="s">
        <v>658</v>
      </c>
    </row>
    <row r="180" spans="1:23" ht="10.7" customHeight="1" x14ac:dyDescent="0.2">
      <c r="A180" s="94" t="s">
        <v>148</v>
      </c>
      <c r="B180" s="18">
        <v>0</v>
      </c>
      <c r="C180" s="18">
        <v>0</v>
      </c>
      <c r="D180" s="18">
        <v>0</v>
      </c>
      <c r="E180" s="195">
        <v>7600000</v>
      </c>
      <c r="G180" s="18">
        <v>6200000</v>
      </c>
      <c r="H180" s="18">
        <v>5800000</v>
      </c>
      <c r="I180" s="18">
        <v>4400000</v>
      </c>
      <c r="J180" s="18">
        <v>5900000</v>
      </c>
      <c r="L180" s="18">
        <v>6300000</v>
      </c>
      <c r="M180" s="18">
        <v>6300000</v>
      </c>
      <c r="N180" s="18">
        <v>6400000</v>
      </c>
      <c r="O180" s="18">
        <v>7100000</v>
      </c>
      <c r="Q180" s="18">
        <v>7600000</v>
      </c>
      <c r="S180" s="18">
        <v>5900000</v>
      </c>
      <c r="U180" s="18">
        <v>22300000</v>
      </c>
      <c r="W180" s="18">
        <v>26100000</v>
      </c>
    </row>
    <row r="181" spans="1:23" ht="10.7" customHeight="1" x14ac:dyDescent="0.2">
      <c r="A181" s="94" t="s">
        <v>149</v>
      </c>
      <c r="B181" s="18">
        <v>0</v>
      </c>
      <c r="C181" s="18">
        <v>0</v>
      </c>
      <c r="D181" s="18">
        <v>0</v>
      </c>
      <c r="E181" s="18">
        <v>1700000</v>
      </c>
      <c r="G181" s="18">
        <v>-4400000</v>
      </c>
      <c r="H181" s="18">
        <v>2700000</v>
      </c>
      <c r="I181" s="18">
        <v>4100000</v>
      </c>
      <c r="J181" s="18">
        <v>2500000</v>
      </c>
      <c r="L181" s="18">
        <v>500000</v>
      </c>
      <c r="M181" s="18">
        <v>4400000</v>
      </c>
      <c r="N181" s="18">
        <v>3100000</v>
      </c>
      <c r="O181" s="18">
        <v>2100000</v>
      </c>
      <c r="Q181" s="18">
        <v>1700000</v>
      </c>
      <c r="S181" s="18">
        <v>2500000</v>
      </c>
      <c r="U181" s="18">
        <v>4900000</v>
      </c>
      <c r="W181" s="18">
        <v>10100000</v>
      </c>
    </row>
    <row r="182" spans="1:23" ht="10.7" customHeight="1" x14ac:dyDescent="0.2">
      <c r="A182" s="28" t="s">
        <v>162</v>
      </c>
      <c r="B182" s="18">
        <v>0</v>
      </c>
      <c r="C182" s="18">
        <v>0</v>
      </c>
      <c r="D182" s="18">
        <v>0</v>
      </c>
      <c r="E182" s="195">
        <v>100000</v>
      </c>
      <c r="G182" s="18">
        <v>-100000</v>
      </c>
      <c r="H182" s="18">
        <v>-200000</v>
      </c>
      <c r="I182" s="18">
        <v>200000</v>
      </c>
      <c r="J182" s="18">
        <v>-100000</v>
      </c>
      <c r="L182" s="18">
        <v>-500000</v>
      </c>
      <c r="M182" s="18">
        <v>-600000</v>
      </c>
      <c r="N182" s="18">
        <v>100000</v>
      </c>
      <c r="O182" s="18">
        <v>100000</v>
      </c>
      <c r="Q182" s="18">
        <v>100000</v>
      </c>
      <c r="S182" s="18">
        <v>-100000</v>
      </c>
      <c r="U182" s="18">
        <v>-200000</v>
      </c>
      <c r="W182" s="18">
        <v>-900000</v>
      </c>
    </row>
    <row r="183" spans="1:23" ht="10.7" customHeight="1" x14ac:dyDescent="0.2">
      <c r="A183" s="94" t="s">
        <v>151</v>
      </c>
      <c r="B183" s="21">
        <v>0</v>
      </c>
      <c r="C183" s="21">
        <v>0</v>
      </c>
      <c r="D183" s="21">
        <v>0</v>
      </c>
      <c r="E183" s="21">
        <v>0</v>
      </c>
      <c r="G183" s="21">
        <v>11600000</v>
      </c>
      <c r="H183" s="21">
        <v>0</v>
      </c>
      <c r="I183" s="21">
        <v>0</v>
      </c>
      <c r="J183" s="21">
        <v>0</v>
      </c>
      <c r="L183" s="21">
        <v>5900000</v>
      </c>
      <c r="M183" s="21">
        <v>0</v>
      </c>
      <c r="N183" s="21">
        <v>0</v>
      </c>
      <c r="O183" s="21">
        <v>0</v>
      </c>
      <c r="Q183" s="21">
        <v>0</v>
      </c>
      <c r="S183" s="21">
        <v>0</v>
      </c>
      <c r="U183" s="21">
        <v>11600000</v>
      </c>
      <c r="W183" s="21">
        <v>5900000</v>
      </c>
    </row>
    <row r="184" spans="1:23" ht="10.7" customHeight="1" x14ac:dyDescent="0.2">
      <c r="A184" s="94" t="s">
        <v>111</v>
      </c>
      <c r="B184" s="57">
        <v>0</v>
      </c>
      <c r="C184" s="57">
        <v>0</v>
      </c>
      <c r="D184" s="57">
        <v>0</v>
      </c>
      <c r="E184" s="57">
        <v>9400000</v>
      </c>
      <c r="G184" s="57">
        <v>13300000</v>
      </c>
      <c r="H184" s="57">
        <v>8300000</v>
      </c>
      <c r="I184" s="57">
        <v>8700000</v>
      </c>
      <c r="J184" s="57">
        <v>8300000</v>
      </c>
      <c r="L184" s="57">
        <v>12200000</v>
      </c>
      <c r="M184" s="57">
        <v>10100000</v>
      </c>
      <c r="N184" s="57">
        <v>9600000</v>
      </c>
      <c r="O184" s="57">
        <v>9300000</v>
      </c>
      <c r="Q184" s="57">
        <v>9400000</v>
      </c>
      <c r="S184" s="57">
        <v>8300000</v>
      </c>
      <c r="U184" s="57">
        <v>38600000</v>
      </c>
      <c r="W184" s="57">
        <v>41200000</v>
      </c>
    </row>
    <row r="185" spans="1:23" ht="10.7" customHeight="1" x14ac:dyDescent="0.2">
      <c r="A185" s="58" t="s">
        <v>656</v>
      </c>
      <c r="B185" s="21">
        <v>0</v>
      </c>
      <c r="C185" s="21">
        <v>0</v>
      </c>
      <c r="D185" s="21">
        <v>0</v>
      </c>
      <c r="E185" s="21">
        <v>1100000</v>
      </c>
      <c r="G185" s="21">
        <v>1400000</v>
      </c>
      <c r="H185" s="21">
        <v>1100000</v>
      </c>
      <c r="I185" s="21">
        <v>1300000</v>
      </c>
      <c r="J185" s="21">
        <v>800000</v>
      </c>
      <c r="L185" s="21">
        <v>700000</v>
      </c>
      <c r="M185" s="21">
        <v>900000</v>
      </c>
      <c r="N185" s="21">
        <v>1000000</v>
      </c>
      <c r="O185" s="21">
        <v>500000</v>
      </c>
      <c r="Q185" s="21">
        <v>1100000</v>
      </c>
      <c r="S185" s="21">
        <v>800000</v>
      </c>
      <c r="U185" s="21">
        <v>4600000</v>
      </c>
      <c r="W185" s="21">
        <v>3100000</v>
      </c>
    </row>
    <row r="186" spans="1:23" ht="10.7" customHeight="1" x14ac:dyDescent="0.2">
      <c r="A186" s="65" t="s">
        <v>163</v>
      </c>
      <c r="B186" s="57">
        <v>0</v>
      </c>
      <c r="C186" s="57">
        <v>0</v>
      </c>
      <c r="D186" s="57">
        <v>0</v>
      </c>
      <c r="E186" s="57">
        <v>10500000</v>
      </c>
      <c r="F186" s="95"/>
      <c r="G186" s="57">
        <v>14700000</v>
      </c>
      <c r="H186" s="57">
        <v>9400000</v>
      </c>
      <c r="I186" s="57">
        <v>10000000</v>
      </c>
      <c r="J186" s="57">
        <v>9100000</v>
      </c>
      <c r="K186" s="95"/>
      <c r="L186" s="57">
        <v>12900000</v>
      </c>
      <c r="M186" s="57">
        <v>11000000</v>
      </c>
      <c r="N186" s="57">
        <v>10600000</v>
      </c>
      <c r="O186" s="57">
        <v>9800000</v>
      </c>
      <c r="P186" s="95"/>
      <c r="Q186" s="57">
        <v>10500000</v>
      </c>
      <c r="R186" s="95"/>
      <c r="S186" s="57">
        <v>9100000</v>
      </c>
      <c r="T186" s="95"/>
      <c r="U186" s="57">
        <v>43200000</v>
      </c>
      <c r="V186" s="95"/>
      <c r="W186" s="57">
        <v>44300000</v>
      </c>
    </row>
    <row r="187" spans="1:23" ht="10.7" customHeight="1" x14ac:dyDescent="0.2">
      <c r="A187" s="58" t="s">
        <v>657</v>
      </c>
      <c r="B187" s="21">
        <v>0</v>
      </c>
      <c r="C187" s="21">
        <v>0</v>
      </c>
      <c r="D187" s="21">
        <v>0</v>
      </c>
      <c r="E187" s="21">
        <v>-2500000</v>
      </c>
      <c r="F187" s="95"/>
      <c r="G187" s="21">
        <v>-3600000</v>
      </c>
      <c r="H187" s="21">
        <v>-6100000</v>
      </c>
      <c r="I187" s="21">
        <v>2000000</v>
      </c>
      <c r="J187" s="21">
        <v>-900000</v>
      </c>
      <c r="K187" s="95"/>
      <c r="L187" s="21">
        <v>-3200000</v>
      </c>
      <c r="M187" s="21">
        <v>-3100000</v>
      </c>
      <c r="N187" s="21">
        <v>-2900000</v>
      </c>
      <c r="O187" s="21">
        <v>-2600000</v>
      </c>
      <c r="P187" s="95"/>
      <c r="Q187" s="21">
        <v>-2500000</v>
      </c>
      <c r="R187" s="95"/>
      <c r="S187" s="21">
        <v>-900000</v>
      </c>
      <c r="U187" s="21">
        <v>-8600000</v>
      </c>
      <c r="W187" s="21">
        <v>-11800000</v>
      </c>
    </row>
    <row r="188" spans="1:23" ht="10.7" customHeight="1" x14ac:dyDescent="0.2">
      <c r="A188" s="58" t="s">
        <v>164</v>
      </c>
      <c r="B188" s="57">
        <v>0</v>
      </c>
      <c r="C188" s="57">
        <v>0</v>
      </c>
      <c r="D188" s="57">
        <v>0</v>
      </c>
      <c r="E188" s="57">
        <v>8000000</v>
      </c>
      <c r="F188" s="95"/>
      <c r="G188" s="57">
        <v>11100000</v>
      </c>
      <c r="H188" s="57">
        <v>3300000</v>
      </c>
      <c r="I188" s="57">
        <v>12000000</v>
      </c>
      <c r="J188" s="57">
        <v>8200000</v>
      </c>
      <c r="K188" s="95"/>
      <c r="L188" s="57">
        <v>9700000</v>
      </c>
      <c r="M188" s="57">
        <v>7900000</v>
      </c>
      <c r="N188" s="57">
        <v>7700000</v>
      </c>
      <c r="O188" s="57">
        <v>7200000</v>
      </c>
      <c r="P188" s="95"/>
      <c r="Q188" s="57">
        <v>8000000</v>
      </c>
      <c r="R188" s="95"/>
      <c r="S188" s="57">
        <v>8200000</v>
      </c>
      <c r="U188" s="57">
        <v>34600000</v>
      </c>
      <c r="W188" s="57">
        <v>32500000</v>
      </c>
    </row>
    <row r="189" spans="1:23" ht="10.5" customHeight="1" x14ac:dyDescent="0.2">
      <c r="A189" s="96" t="s">
        <v>652</v>
      </c>
      <c r="B189" s="18">
        <v>0</v>
      </c>
      <c r="C189" s="18">
        <v>0</v>
      </c>
      <c r="D189" s="18">
        <v>0</v>
      </c>
      <c r="E189" s="18">
        <v>300000</v>
      </c>
      <c r="F189" s="95"/>
      <c r="G189" s="18">
        <v>400000</v>
      </c>
      <c r="H189" s="18">
        <v>200000</v>
      </c>
      <c r="I189" s="18">
        <v>200000</v>
      </c>
      <c r="J189" s="18">
        <v>200000</v>
      </c>
      <c r="K189" s="95"/>
      <c r="L189" s="18">
        <v>100000</v>
      </c>
      <c r="M189" s="18">
        <v>0</v>
      </c>
      <c r="N189" s="18">
        <v>300000</v>
      </c>
      <c r="O189" s="18">
        <v>100000</v>
      </c>
      <c r="P189" s="95"/>
      <c r="Q189" s="18">
        <v>300000</v>
      </c>
      <c r="R189" s="95"/>
      <c r="S189" s="18">
        <v>200000</v>
      </c>
      <c r="U189" s="18">
        <v>1000000</v>
      </c>
      <c r="W189" s="18">
        <v>500000</v>
      </c>
    </row>
    <row r="190" spans="1:23" ht="10.7" hidden="1" customHeight="1" x14ac:dyDescent="0.2">
      <c r="A190" s="58" t="s">
        <v>140</v>
      </c>
      <c r="B190" s="21">
        <v>0</v>
      </c>
      <c r="C190" s="21">
        <v>0</v>
      </c>
      <c r="D190" s="21">
        <v>0</v>
      </c>
      <c r="E190" s="21">
        <v>0</v>
      </c>
      <c r="F190" s="95"/>
      <c r="G190" s="21">
        <v>0</v>
      </c>
      <c r="H190" s="21">
        <v>0</v>
      </c>
      <c r="I190" s="21">
        <v>0</v>
      </c>
      <c r="J190" s="21">
        <v>0</v>
      </c>
      <c r="K190" s="95"/>
      <c r="L190" s="21">
        <v>0</v>
      </c>
      <c r="M190" s="21">
        <v>0</v>
      </c>
      <c r="N190" s="21">
        <v>0</v>
      </c>
      <c r="O190" s="21">
        <v>0</v>
      </c>
      <c r="P190" s="95"/>
      <c r="Q190" s="21">
        <v>0</v>
      </c>
      <c r="R190" s="95"/>
      <c r="S190" s="21">
        <v>0</v>
      </c>
      <c r="U190" s="21">
        <v>0</v>
      </c>
      <c r="W190" s="21">
        <v>0</v>
      </c>
    </row>
    <row r="191" spans="1:23" ht="10.7" customHeight="1" x14ac:dyDescent="0.2">
      <c r="A191" s="97" t="s">
        <v>165</v>
      </c>
      <c r="B191" s="98">
        <v>0</v>
      </c>
      <c r="C191" s="98">
        <v>0</v>
      </c>
      <c r="D191" s="98">
        <v>0</v>
      </c>
      <c r="E191" s="98">
        <v>7700000</v>
      </c>
      <c r="F191" s="101"/>
      <c r="G191" s="98">
        <v>10700000</v>
      </c>
      <c r="H191" s="98">
        <v>3100000</v>
      </c>
      <c r="I191" s="98">
        <v>11800000</v>
      </c>
      <c r="J191" s="98">
        <v>8000000</v>
      </c>
      <c r="K191" s="101"/>
      <c r="L191" s="98">
        <v>9600000</v>
      </c>
      <c r="M191" s="98">
        <v>7900000</v>
      </c>
      <c r="N191" s="98">
        <v>7400000</v>
      </c>
      <c r="O191" s="98">
        <v>7100000</v>
      </c>
      <c r="P191" s="101"/>
      <c r="Q191" s="98">
        <v>7700000</v>
      </c>
      <c r="R191" s="101"/>
      <c r="S191" s="98">
        <v>8000000</v>
      </c>
      <c r="T191" s="226"/>
      <c r="U191" s="98">
        <v>33600000</v>
      </c>
      <c r="V191" s="226"/>
      <c r="W191" s="98">
        <v>32000000</v>
      </c>
    </row>
    <row r="192" spans="1:23" ht="10.7" customHeight="1" x14ac:dyDescent="0.2">
      <c r="A192" s="65" t="s">
        <v>166</v>
      </c>
      <c r="B192" s="44"/>
      <c r="C192" s="44"/>
      <c r="D192" s="44"/>
      <c r="E192" s="44"/>
      <c r="F192" s="95"/>
      <c r="G192" s="44"/>
      <c r="H192" s="44"/>
      <c r="I192" s="44"/>
      <c r="J192" s="44"/>
      <c r="K192" s="95"/>
      <c r="L192" s="44"/>
      <c r="M192" s="44"/>
      <c r="N192" s="44"/>
      <c r="O192" s="44"/>
      <c r="P192" s="95"/>
      <c r="Q192" s="44"/>
      <c r="R192" s="95"/>
      <c r="S192" s="44"/>
      <c r="U192" s="44"/>
      <c r="W192" s="44"/>
    </row>
    <row r="193" spans="1:24" ht="19.5" customHeight="1" x14ac:dyDescent="0.2">
      <c r="A193" s="82" t="s">
        <v>182</v>
      </c>
      <c r="B193" s="18">
        <v>0</v>
      </c>
      <c r="C193" s="18">
        <v>0</v>
      </c>
      <c r="D193" s="18">
        <v>0</v>
      </c>
      <c r="E193" s="18">
        <v>0</v>
      </c>
      <c r="F193" s="95"/>
      <c r="G193" s="18">
        <v>0</v>
      </c>
      <c r="H193" s="18">
        <v>0</v>
      </c>
      <c r="I193" s="18">
        <v>0</v>
      </c>
      <c r="J193" s="18">
        <v>0</v>
      </c>
      <c r="K193" s="95"/>
      <c r="L193" s="18">
        <v>0</v>
      </c>
      <c r="M193" s="18">
        <v>0</v>
      </c>
      <c r="N193" s="18">
        <v>0</v>
      </c>
      <c r="O193" s="18">
        <v>0</v>
      </c>
      <c r="P193" s="95"/>
      <c r="Q193" s="18">
        <v>0</v>
      </c>
      <c r="R193" s="95"/>
      <c r="S193" s="18">
        <v>0</v>
      </c>
      <c r="T193" s="95"/>
      <c r="U193" s="18">
        <v>0</v>
      </c>
      <c r="V193" s="95"/>
      <c r="W193" s="18">
        <v>0</v>
      </c>
      <c r="X193" s="67"/>
    </row>
    <row r="194" spans="1:24" ht="10.7" customHeight="1" x14ac:dyDescent="0.2">
      <c r="A194" s="82" t="s">
        <v>168</v>
      </c>
      <c r="B194" s="18">
        <v>0</v>
      </c>
      <c r="C194" s="18">
        <v>0</v>
      </c>
      <c r="D194" s="18">
        <v>0</v>
      </c>
      <c r="E194" s="18">
        <v>0</v>
      </c>
      <c r="F194" s="95"/>
      <c r="G194" s="18">
        <v>-8500000</v>
      </c>
      <c r="H194" s="18">
        <v>0</v>
      </c>
      <c r="I194" s="18">
        <v>0</v>
      </c>
      <c r="J194" s="18">
        <v>0</v>
      </c>
      <c r="K194" s="95"/>
      <c r="L194" s="18">
        <v>-4400000</v>
      </c>
      <c r="M194" s="18">
        <v>0</v>
      </c>
      <c r="N194" s="18">
        <v>0</v>
      </c>
      <c r="O194" s="18">
        <v>0</v>
      </c>
      <c r="P194" s="95"/>
      <c r="Q194" s="18">
        <v>0</v>
      </c>
      <c r="R194" s="95"/>
      <c r="S194" s="18">
        <v>0</v>
      </c>
      <c r="T194" s="95"/>
      <c r="U194" s="18">
        <v>-8500000</v>
      </c>
      <c r="V194" s="95"/>
      <c r="W194" s="18">
        <v>-4400000</v>
      </c>
      <c r="X194" s="67"/>
    </row>
    <row r="195" spans="1:24" ht="19.5" customHeight="1" x14ac:dyDescent="0.2">
      <c r="A195" s="82" t="s">
        <v>169</v>
      </c>
      <c r="B195" s="18">
        <v>0</v>
      </c>
      <c r="C195" s="18">
        <v>0</v>
      </c>
      <c r="D195" s="18">
        <v>0</v>
      </c>
      <c r="E195" s="18">
        <v>0</v>
      </c>
      <c r="F195" s="95"/>
      <c r="G195" s="18">
        <v>0</v>
      </c>
      <c r="H195" s="18">
        <v>-300000</v>
      </c>
      <c r="I195" s="18">
        <v>0</v>
      </c>
      <c r="J195" s="18">
        <v>0</v>
      </c>
      <c r="K195" s="95"/>
      <c r="L195" s="18">
        <v>0</v>
      </c>
      <c r="M195" s="18">
        <v>0</v>
      </c>
      <c r="N195" s="18">
        <v>0</v>
      </c>
      <c r="O195" s="18">
        <v>0</v>
      </c>
      <c r="P195" s="95"/>
      <c r="Q195" s="18">
        <v>0</v>
      </c>
      <c r="R195" s="95"/>
      <c r="S195" s="18">
        <v>0</v>
      </c>
      <c r="T195" s="95"/>
      <c r="U195" s="18">
        <v>-300000</v>
      </c>
      <c r="V195" s="95"/>
      <c r="W195" s="18">
        <v>0</v>
      </c>
      <c r="X195" s="67"/>
    </row>
    <row r="196" spans="1:24" ht="10.7" customHeight="1" x14ac:dyDescent="0.2">
      <c r="A196" s="82" t="s">
        <v>170</v>
      </c>
      <c r="B196" s="18">
        <v>0</v>
      </c>
      <c r="C196" s="18">
        <v>0</v>
      </c>
      <c r="D196" s="18">
        <v>0</v>
      </c>
      <c r="E196" s="18">
        <v>100000</v>
      </c>
      <c r="F196" s="95"/>
      <c r="G196" s="18">
        <v>0</v>
      </c>
      <c r="H196" s="18">
        <v>100000</v>
      </c>
      <c r="I196" s="18">
        <v>100000</v>
      </c>
      <c r="J196" s="18">
        <v>100000</v>
      </c>
      <c r="K196" s="95"/>
      <c r="L196" s="18">
        <v>100000</v>
      </c>
      <c r="M196" s="18">
        <v>100000</v>
      </c>
      <c r="N196" s="18">
        <v>100000</v>
      </c>
      <c r="O196" s="18">
        <v>100000</v>
      </c>
      <c r="P196" s="95"/>
      <c r="Q196" s="18">
        <v>100000</v>
      </c>
      <c r="R196" s="95"/>
      <c r="S196" s="18">
        <v>100000</v>
      </c>
      <c r="T196" s="95"/>
      <c r="U196" s="18">
        <v>300000</v>
      </c>
      <c r="V196" s="95"/>
      <c r="W196" s="18">
        <v>400000</v>
      </c>
      <c r="X196" s="67"/>
    </row>
    <row r="197" spans="1:24" ht="10.7" customHeight="1" x14ac:dyDescent="0.2">
      <c r="A197" s="82" t="s">
        <v>171</v>
      </c>
      <c r="B197" s="18">
        <v>0</v>
      </c>
      <c r="C197" s="18">
        <v>0</v>
      </c>
      <c r="D197" s="18">
        <v>0</v>
      </c>
      <c r="E197" s="18">
        <v>600000</v>
      </c>
      <c r="F197" s="95"/>
      <c r="G197" s="18">
        <v>400000</v>
      </c>
      <c r="H197" s="18">
        <v>400000</v>
      </c>
      <c r="I197" s="18">
        <v>400000</v>
      </c>
      <c r="J197" s="18">
        <v>400000</v>
      </c>
      <c r="K197" s="95"/>
      <c r="L197" s="18">
        <v>300000</v>
      </c>
      <c r="M197" s="18">
        <v>200000</v>
      </c>
      <c r="N197" s="18">
        <v>300000</v>
      </c>
      <c r="O197" s="18">
        <v>200000</v>
      </c>
      <c r="P197" s="95"/>
      <c r="Q197" s="18">
        <v>600000</v>
      </c>
      <c r="R197" s="95"/>
      <c r="S197" s="18">
        <v>400000</v>
      </c>
      <c r="T197" s="95"/>
      <c r="U197" s="18">
        <v>1600000</v>
      </c>
      <c r="V197" s="95"/>
      <c r="W197" s="18">
        <v>1000000</v>
      </c>
      <c r="X197" s="67"/>
    </row>
    <row r="198" spans="1:24" ht="10.7" customHeight="1" x14ac:dyDescent="0.2">
      <c r="A198" s="82" t="s">
        <v>172</v>
      </c>
      <c r="B198" s="21">
        <v>0</v>
      </c>
      <c r="C198" s="21">
        <v>0</v>
      </c>
      <c r="D198" s="21">
        <v>0</v>
      </c>
      <c r="E198" s="21">
        <v>0</v>
      </c>
      <c r="F198" s="95"/>
      <c r="G198" s="21">
        <v>1000000</v>
      </c>
      <c r="H198" s="21">
        <v>500000</v>
      </c>
      <c r="I198" s="21">
        <v>0</v>
      </c>
      <c r="J198" s="21">
        <v>0</v>
      </c>
      <c r="K198" s="95"/>
      <c r="L198" s="21">
        <v>1200000</v>
      </c>
      <c r="M198" s="21">
        <v>0</v>
      </c>
      <c r="N198" s="21">
        <v>-200000</v>
      </c>
      <c r="O198" s="21">
        <v>0</v>
      </c>
      <c r="P198" s="95"/>
      <c r="Q198" s="21">
        <v>0</v>
      </c>
      <c r="R198" s="95"/>
      <c r="S198" s="21">
        <v>0</v>
      </c>
      <c r="T198" s="95"/>
      <c r="U198" s="21">
        <v>1500000</v>
      </c>
      <c r="V198" s="95"/>
      <c r="W198" s="21">
        <v>1000000</v>
      </c>
      <c r="X198" s="67"/>
    </row>
    <row r="199" spans="1:24" ht="10.7" customHeight="1" x14ac:dyDescent="0.2">
      <c r="A199" s="82" t="s">
        <v>111</v>
      </c>
      <c r="B199" s="99">
        <v>0</v>
      </c>
      <c r="C199" s="99">
        <v>0</v>
      </c>
      <c r="D199" s="99">
        <v>0</v>
      </c>
      <c r="E199" s="234">
        <v>700000</v>
      </c>
      <c r="F199" s="95"/>
      <c r="G199" s="99">
        <v>-7100000</v>
      </c>
      <c r="H199" s="99">
        <v>700000</v>
      </c>
      <c r="I199" s="99">
        <v>500000</v>
      </c>
      <c r="J199" s="99">
        <v>500000</v>
      </c>
      <c r="K199" s="95"/>
      <c r="L199" s="99">
        <v>-2800000</v>
      </c>
      <c r="M199" s="99">
        <v>300000</v>
      </c>
      <c r="N199" s="99">
        <v>200000</v>
      </c>
      <c r="O199" s="99">
        <v>300000</v>
      </c>
      <c r="P199" s="95"/>
      <c r="Q199" s="99">
        <v>700000</v>
      </c>
      <c r="R199" s="95"/>
      <c r="S199" s="99">
        <v>500000</v>
      </c>
      <c r="T199" s="95"/>
      <c r="U199" s="99">
        <v>-5400000</v>
      </c>
      <c r="V199" s="95"/>
      <c r="W199" s="99">
        <v>-2000000</v>
      </c>
      <c r="X199" s="67"/>
    </row>
    <row r="200" spans="1:24" ht="10.7" customHeight="1" x14ac:dyDescent="0.2">
      <c r="A200" s="100" t="s">
        <v>173</v>
      </c>
      <c r="B200" s="98">
        <v>0</v>
      </c>
      <c r="C200" s="98">
        <v>0</v>
      </c>
      <c r="D200" s="98">
        <v>0</v>
      </c>
      <c r="E200" s="98">
        <v>8400000</v>
      </c>
      <c r="F200" s="101"/>
      <c r="G200" s="98">
        <v>3600000</v>
      </c>
      <c r="H200" s="98">
        <v>3800000</v>
      </c>
      <c r="I200" s="98">
        <v>12300000</v>
      </c>
      <c r="J200" s="98">
        <v>8500000</v>
      </c>
      <c r="K200" s="101"/>
      <c r="L200" s="98">
        <v>6800000</v>
      </c>
      <c r="M200" s="98">
        <v>8200000</v>
      </c>
      <c r="N200" s="98">
        <v>7600000</v>
      </c>
      <c r="O200" s="98">
        <v>7400000</v>
      </c>
      <c r="P200" s="101"/>
      <c r="Q200" s="98">
        <v>8400000</v>
      </c>
      <c r="R200" s="101"/>
      <c r="S200" s="98">
        <v>8500000</v>
      </c>
      <c r="T200" s="101"/>
      <c r="U200" s="98">
        <v>28200000</v>
      </c>
      <c r="V200" s="101"/>
      <c r="W200" s="98">
        <v>30000000</v>
      </c>
      <c r="X200" s="67"/>
    </row>
    <row r="201" spans="1:24" ht="10.7" customHeight="1" x14ac:dyDescent="0.2">
      <c r="A201" s="116"/>
      <c r="B201" s="68"/>
      <c r="C201" s="68"/>
      <c r="D201" s="68"/>
      <c r="E201" s="68"/>
      <c r="G201" s="68"/>
      <c r="H201" s="68"/>
      <c r="I201" s="68"/>
      <c r="J201" s="68"/>
      <c r="L201" s="68"/>
      <c r="M201" s="68"/>
      <c r="N201" s="68"/>
      <c r="O201" s="68"/>
      <c r="Q201" s="68"/>
      <c r="S201" s="68"/>
      <c r="U201" s="68"/>
      <c r="W201" s="68"/>
    </row>
    <row r="202" spans="1:24" ht="10.7" customHeight="1" x14ac:dyDescent="0.2">
      <c r="A202" s="283" t="s">
        <v>157</v>
      </c>
      <c r="B202" s="283"/>
      <c r="C202" s="283"/>
      <c r="D202" s="283"/>
      <c r="E202" s="283"/>
      <c r="F202" s="283"/>
      <c r="G202" s="283"/>
      <c r="H202" s="283"/>
      <c r="I202" s="283"/>
      <c r="J202" s="43"/>
      <c r="K202" s="43"/>
      <c r="L202" s="43"/>
      <c r="M202" s="43"/>
      <c r="N202" s="43"/>
      <c r="O202" s="43"/>
      <c r="P202" s="43"/>
      <c r="Q202" s="43"/>
      <c r="R202" s="43"/>
      <c r="S202" s="43"/>
      <c r="T202" s="43"/>
      <c r="U202" s="43"/>
      <c r="V202" s="43"/>
      <c r="W202" s="43"/>
    </row>
    <row r="203" spans="1:24" ht="10.7" customHeight="1" x14ac:dyDescent="0.2"/>
    <row r="204" spans="1:24" ht="10.7" customHeight="1" x14ac:dyDescent="0.2"/>
    <row r="205" spans="1:24" ht="10.7" customHeight="1" x14ac:dyDescent="0.2"/>
    <row r="206" spans="1:24" ht="10.7" customHeight="1" x14ac:dyDescent="0.2">
      <c r="A206" s="287" t="s">
        <v>192</v>
      </c>
      <c r="B206" s="287"/>
      <c r="C206" s="287"/>
      <c r="D206" s="287"/>
      <c r="E206" s="287"/>
      <c r="F206" s="287"/>
      <c r="G206" s="287"/>
      <c r="H206" s="287"/>
      <c r="I206" s="287"/>
      <c r="J206" s="12"/>
      <c r="K206" s="12"/>
      <c r="L206" s="12"/>
      <c r="M206" s="12"/>
      <c r="N206" s="12"/>
      <c r="O206" s="12"/>
      <c r="P206" s="12"/>
      <c r="Q206" s="12"/>
      <c r="R206" s="12"/>
      <c r="S206" s="12"/>
      <c r="T206" s="12"/>
      <c r="U206" s="12"/>
      <c r="V206" s="12"/>
      <c r="W206" s="12"/>
    </row>
    <row r="207" spans="1:24" ht="10.7" customHeight="1" x14ac:dyDescent="0.2">
      <c r="A207" s="67"/>
      <c r="B207" s="285">
        <v>2021</v>
      </c>
      <c r="C207" s="286"/>
      <c r="D207" s="286"/>
      <c r="E207" s="286"/>
      <c r="F207" s="67"/>
      <c r="G207" s="285">
        <v>2020</v>
      </c>
      <c r="H207" s="286"/>
      <c r="I207" s="286"/>
      <c r="J207" s="286"/>
      <c r="K207" s="67"/>
      <c r="L207" s="285">
        <v>2019</v>
      </c>
      <c r="M207" s="286"/>
      <c r="N207" s="286"/>
      <c r="O207" s="286"/>
      <c r="P207" s="67"/>
      <c r="Q207" s="69">
        <v>2021</v>
      </c>
      <c r="R207" s="71"/>
      <c r="S207" s="69">
        <v>2020</v>
      </c>
      <c r="T207" s="67"/>
      <c r="U207" s="69">
        <v>2020</v>
      </c>
      <c r="V207" s="67"/>
      <c r="W207" s="69">
        <v>2019</v>
      </c>
    </row>
    <row r="208" spans="1:24" ht="10.7" customHeight="1" x14ac:dyDescent="0.2">
      <c r="A208" s="72" t="s">
        <v>75</v>
      </c>
      <c r="B208" s="73" t="s">
        <v>132</v>
      </c>
      <c r="C208" s="73" t="s">
        <v>133</v>
      </c>
      <c r="D208" s="73" t="s">
        <v>134</v>
      </c>
      <c r="E208" s="113" t="s">
        <v>135</v>
      </c>
      <c r="F208" s="184"/>
      <c r="G208" s="113" t="s">
        <v>132</v>
      </c>
      <c r="H208" s="113" t="s">
        <v>133</v>
      </c>
      <c r="I208" s="113" t="s">
        <v>134</v>
      </c>
      <c r="J208" s="113" t="s">
        <v>135</v>
      </c>
      <c r="K208" s="184"/>
      <c r="L208" s="113" t="s">
        <v>132</v>
      </c>
      <c r="M208" s="113" t="s">
        <v>133</v>
      </c>
      <c r="N208" s="113" t="s">
        <v>134</v>
      </c>
      <c r="O208" s="113" t="s">
        <v>135</v>
      </c>
      <c r="P208" s="184"/>
      <c r="Q208" s="113" t="s">
        <v>136</v>
      </c>
      <c r="R208" s="184"/>
      <c r="S208" s="113" t="s">
        <v>136</v>
      </c>
      <c r="T208" s="184"/>
      <c r="U208" s="113" t="s">
        <v>137</v>
      </c>
      <c r="V208" s="184"/>
      <c r="W208" s="113" t="s">
        <v>137</v>
      </c>
    </row>
    <row r="209" spans="1:30" ht="10.7" hidden="1" customHeight="1" x14ac:dyDescent="0.2">
      <c r="A209" s="93" t="s">
        <v>109</v>
      </c>
      <c r="B209" s="43"/>
      <c r="C209" s="43"/>
      <c r="D209" s="43"/>
      <c r="E209" s="43"/>
      <c r="F209" s="43"/>
      <c r="G209" s="43"/>
      <c r="H209" s="43"/>
      <c r="I209" s="43"/>
      <c r="J209" s="43"/>
      <c r="K209" s="43"/>
      <c r="L209" s="43"/>
      <c r="M209" s="43"/>
      <c r="N209" s="43"/>
      <c r="O209" s="43"/>
      <c r="P209" s="43"/>
      <c r="Q209" s="43"/>
      <c r="R209" s="43"/>
      <c r="S209" s="43"/>
      <c r="T209" s="43"/>
      <c r="U209" s="43"/>
      <c r="V209" s="43"/>
      <c r="W209" s="43"/>
    </row>
    <row r="210" spans="1:30" ht="10.7" customHeight="1" x14ac:dyDescent="0.2">
      <c r="A210" s="58" t="s">
        <v>658</v>
      </c>
    </row>
    <row r="211" spans="1:30" ht="10.7" customHeight="1" x14ac:dyDescent="0.2">
      <c r="A211" s="222" t="s">
        <v>661</v>
      </c>
      <c r="B211" s="18">
        <v>0</v>
      </c>
      <c r="C211" s="18">
        <v>0</v>
      </c>
      <c r="D211" s="119" t="s">
        <v>193</v>
      </c>
      <c r="E211" s="195">
        <v>29000000</v>
      </c>
      <c r="G211" s="18">
        <v>26900000</v>
      </c>
      <c r="H211" s="18">
        <v>36900000</v>
      </c>
      <c r="I211" s="236" t="s">
        <v>662</v>
      </c>
      <c r="J211" s="18">
        <v>16100000</v>
      </c>
      <c r="L211" s="18">
        <v>11500000</v>
      </c>
      <c r="M211" s="18">
        <v>15400000</v>
      </c>
      <c r="N211" s="18">
        <v>14900000</v>
      </c>
      <c r="O211" s="18">
        <v>14000000</v>
      </c>
      <c r="Q211" s="18">
        <v>29000000</v>
      </c>
      <c r="S211" s="18">
        <v>16100000</v>
      </c>
      <c r="U211" s="18">
        <v>88100000</v>
      </c>
      <c r="W211" s="18">
        <v>55800000</v>
      </c>
      <c r="X211" s="235"/>
    </row>
    <row r="212" spans="1:30" ht="10.7" customHeight="1" x14ac:dyDescent="0.2">
      <c r="A212" s="94" t="s">
        <v>149</v>
      </c>
      <c r="B212" s="18">
        <v>0</v>
      </c>
      <c r="C212" s="18">
        <v>0</v>
      </c>
      <c r="D212" s="18">
        <v>0</v>
      </c>
      <c r="E212" s="18">
        <v>6500000</v>
      </c>
      <c r="G212" s="18">
        <v>-11200000</v>
      </c>
      <c r="H212" s="18">
        <v>-4200000</v>
      </c>
      <c r="I212" s="18">
        <v>-300000</v>
      </c>
      <c r="J212" s="18">
        <v>-1300000</v>
      </c>
      <c r="L212" s="18">
        <v>6000000</v>
      </c>
      <c r="M212" s="18">
        <v>-3400000</v>
      </c>
      <c r="N212" s="18">
        <v>2100000</v>
      </c>
      <c r="O212" s="18">
        <v>1600000</v>
      </c>
      <c r="Q212" s="18">
        <v>6500000</v>
      </c>
      <c r="S212" s="18">
        <v>-1300000</v>
      </c>
      <c r="U212" s="18">
        <v>-17000000</v>
      </c>
      <c r="W212" s="18">
        <v>6300000</v>
      </c>
    </row>
    <row r="213" spans="1:30" ht="10.7" customHeight="1" x14ac:dyDescent="0.2">
      <c r="A213" s="28" t="s">
        <v>162</v>
      </c>
      <c r="B213" s="18">
        <v>0</v>
      </c>
      <c r="C213" s="18">
        <v>0</v>
      </c>
      <c r="D213" s="18">
        <v>0</v>
      </c>
      <c r="E213" s="18">
        <v>-5100000</v>
      </c>
      <c r="G213" s="18">
        <v>-3400000</v>
      </c>
      <c r="H213" s="18">
        <v>-2700000</v>
      </c>
      <c r="I213" s="18">
        <v>-2100000</v>
      </c>
      <c r="J213" s="18">
        <v>-3000000</v>
      </c>
      <c r="L213" s="18">
        <v>-1700000</v>
      </c>
      <c r="M213" s="18">
        <v>-2300000</v>
      </c>
      <c r="N213" s="18">
        <v>-1300000</v>
      </c>
      <c r="O213" s="18">
        <v>-3200000</v>
      </c>
      <c r="Q213" s="18">
        <v>-5100000</v>
      </c>
      <c r="S213" s="18">
        <v>-3000000</v>
      </c>
      <c r="U213" s="18">
        <v>-11200000</v>
      </c>
      <c r="W213" s="18">
        <v>-8500000</v>
      </c>
    </row>
    <row r="214" spans="1:30" ht="10.7" customHeight="1" x14ac:dyDescent="0.2">
      <c r="A214" s="94" t="s">
        <v>151</v>
      </c>
      <c r="B214" s="21">
        <v>0</v>
      </c>
      <c r="C214" s="21">
        <v>0</v>
      </c>
      <c r="D214" s="21">
        <v>0</v>
      </c>
      <c r="E214" s="21">
        <v>0</v>
      </c>
      <c r="G214" s="21">
        <v>-4400000</v>
      </c>
      <c r="H214" s="21">
        <v>0</v>
      </c>
      <c r="I214" s="21">
        <v>0</v>
      </c>
      <c r="J214" s="21">
        <v>0</v>
      </c>
      <c r="L214" s="21">
        <v>2300000</v>
      </c>
      <c r="M214" s="21">
        <v>0</v>
      </c>
      <c r="N214" s="21">
        <v>0</v>
      </c>
      <c r="O214" s="21">
        <v>0</v>
      </c>
      <c r="Q214" s="21">
        <v>0</v>
      </c>
      <c r="S214" s="21">
        <v>0</v>
      </c>
      <c r="U214" s="21">
        <v>-4400000</v>
      </c>
      <c r="W214" s="21">
        <v>2300000</v>
      </c>
    </row>
    <row r="215" spans="1:30" ht="10.7" customHeight="1" x14ac:dyDescent="0.2">
      <c r="A215" s="94" t="s">
        <v>111</v>
      </c>
      <c r="B215" s="57">
        <v>0</v>
      </c>
      <c r="C215" s="57">
        <v>0</v>
      </c>
      <c r="D215" s="57">
        <v>0</v>
      </c>
      <c r="E215" s="57">
        <v>30400000</v>
      </c>
      <c r="G215" s="57">
        <v>7900000</v>
      </c>
      <c r="H215" s="57">
        <v>30000000</v>
      </c>
      <c r="I215" s="57">
        <v>5800000</v>
      </c>
      <c r="J215" s="57">
        <v>11800000</v>
      </c>
      <c r="L215" s="57">
        <v>18100000</v>
      </c>
      <c r="M215" s="57">
        <v>9700000</v>
      </c>
      <c r="N215" s="57">
        <v>15700000</v>
      </c>
      <c r="O215" s="57">
        <v>12400000</v>
      </c>
      <c r="Q215" s="57">
        <v>30400000</v>
      </c>
      <c r="S215" s="57">
        <v>11800000</v>
      </c>
      <c r="U215" s="57">
        <v>55500000</v>
      </c>
      <c r="W215" s="57">
        <v>55900000</v>
      </c>
    </row>
    <row r="216" spans="1:30" ht="10.7" customHeight="1" x14ac:dyDescent="0.2">
      <c r="A216" s="58" t="s">
        <v>656</v>
      </c>
      <c r="B216" s="21">
        <v>0</v>
      </c>
      <c r="C216" s="21">
        <v>0</v>
      </c>
      <c r="D216" s="21">
        <v>0</v>
      </c>
      <c r="E216" s="21">
        <v>-4100000</v>
      </c>
      <c r="G216" s="21">
        <v>-2600000</v>
      </c>
      <c r="H216" s="21">
        <v>-4400000</v>
      </c>
      <c r="I216" s="21">
        <v>4600000</v>
      </c>
      <c r="J216" s="21">
        <v>5000000</v>
      </c>
      <c r="L216" s="21">
        <v>4900000</v>
      </c>
      <c r="M216" s="21">
        <v>5100000</v>
      </c>
      <c r="N216" s="21">
        <v>4200000</v>
      </c>
      <c r="O216" s="21">
        <v>3500000</v>
      </c>
      <c r="Q216" s="21">
        <v>-4100000</v>
      </c>
      <c r="S216" s="21">
        <v>5000000</v>
      </c>
      <c r="U216" s="21">
        <v>2600000</v>
      </c>
      <c r="W216" s="21">
        <v>17700000</v>
      </c>
    </row>
    <row r="217" spans="1:30" ht="10.7" customHeight="1" x14ac:dyDescent="0.2">
      <c r="A217" s="65" t="s">
        <v>163</v>
      </c>
      <c r="B217" s="57">
        <v>0</v>
      </c>
      <c r="C217" s="57">
        <v>0</v>
      </c>
      <c r="D217" s="57">
        <v>0</v>
      </c>
      <c r="E217" s="57">
        <v>26300000</v>
      </c>
      <c r="G217" s="57">
        <v>5300000</v>
      </c>
      <c r="H217" s="57">
        <v>25600000</v>
      </c>
      <c r="I217" s="57">
        <v>10400000</v>
      </c>
      <c r="J217" s="57">
        <v>16800000</v>
      </c>
      <c r="K217" s="95"/>
      <c r="L217" s="231">
        <v>23000000</v>
      </c>
      <c r="M217" s="231">
        <v>14800000</v>
      </c>
      <c r="N217" s="231">
        <v>19900000</v>
      </c>
      <c r="O217" s="231">
        <v>15900000</v>
      </c>
      <c r="P217" s="95"/>
      <c r="Q217" s="57">
        <v>58100000</v>
      </c>
      <c r="R217" s="95"/>
      <c r="S217" s="57">
        <v>16800000</v>
      </c>
      <c r="T217" s="95"/>
      <c r="U217" s="57">
        <v>58100000</v>
      </c>
      <c r="V217" s="95"/>
      <c r="W217" s="57">
        <v>73600000</v>
      </c>
      <c r="X217" s="235"/>
    </row>
    <row r="218" spans="1:30" ht="10.7" customHeight="1" x14ac:dyDescent="0.2">
      <c r="A218" s="58" t="s">
        <v>657</v>
      </c>
      <c r="B218" s="21">
        <v>0</v>
      </c>
      <c r="C218" s="21">
        <v>0</v>
      </c>
      <c r="D218" s="21">
        <v>0</v>
      </c>
      <c r="E218" s="21">
        <v>-6200000</v>
      </c>
      <c r="G218" s="21">
        <v>12900000</v>
      </c>
      <c r="H218" s="21">
        <v>-4400000</v>
      </c>
      <c r="I218" s="21">
        <v>-2000000</v>
      </c>
      <c r="J218" s="21">
        <v>-3500000</v>
      </c>
      <c r="L218" s="21">
        <v>-4900000</v>
      </c>
      <c r="M218" s="21">
        <v>-3200000</v>
      </c>
      <c r="N218" s="21">
        <v>-4100000</v>
      </c>
      <c r="O218" s="21">
        <v>-3400000</v>
      </c>
      <c r="Q218" s="21">
        <v>-6200000</v>
      </c>
      <c r="S218" s="21">
        <v>-3500000</v>
      </c>
      <c r="U218" s="21">
        <v>3000000</v>
      </c>
      <c r="W218" s="21">
        <v>-15600000</v>
      </c>
    </row>
    <row r="219" spans="1:30" ht="10.7" customHeight="1" x14ac:dyDescent="0.2">
      <c r="A219" s="58" t="s">
        <v>164</v>
      </c>
      <c r="B219" s="57">
        <v>0</v>
      </c>
      <c r="C219" s="57">
        <v>0</v>
      </c>
      <c r="D219" s="57">
        <v>0</v>
      </c>
      <c r="E219" s="57">
        <v>20100000</v>
      </c>
      <c r="G219" s="57">
        <v>18200000</v>
      </c>
      <c r="H219" s="57">
        <v>21200000</v>
      </c>
      <c r="I219" s="57">
        <v>8400000</v>
      </c>
      <c r="J219" s="57">
        <v>13300000</v>
      </c>
      <c r="L219" s="57">
        <v>18100000</v>
      </c>
      <c r="M219" s="57">
        <v>11600000</v>
      </c>
      <c r="N219" s="57">
        <v>15800000</v>
      </c>
      <c r="O219" s="57">
        <v>12500000</v>
      </c>
      <c r="Q219" s="57">
        <v>20100000</v>
      </c>
      <c r="S219" s="57">
        <v>13300000</v>
      </c>
      <c r="U219" s="57">
        <v>61100000</v>
      </c>
      <c r="W219" s="57">
        <v>58000000</v>
      </c>
    </row>
    <row r="220" spans="1:30" ht="10.5" customHeight="1" x14ac:dyDescent="0.2">
      <c r="A220" s="96" t="s">
        <v>652</v>
      </c>
      <c r="B220" s="18">
        <v>0</v>
      </c>
      <c r="C220" s="18">
        <v>0</v>
      </c>
      <c r="D220" s="18">
        <v>0</v>
      </c>
      <c r="E220" s="18">
        <v>0</v>
      </c>
      <c r="G220" s="18">
        <v>0</v>
      </c>
      <c r="H220" s="18">
        <v>0</v>
      </c>
      <c r="I220" s="18">
        <v>0</v>
      </c>
      <c r="J220" s="18">
        <v>0</v>
      </c>
      <c r="L220" s="18">
        <v>0</v>
      </c>
      <c r="M220" s="18">
        <v>0</v>
      </c>
      <c r="N220" s="18">
        <v>0</v>
      </c>
      <c r="O220" s="18">
        <v>0</v>
      </c>
      <c r="Q220" s="18">
        <v>0</v>
      </c>
      <c r="S220" s="18">
        <v>0</v>
      </c>
      <c r="U220" s="18">
        <v>0</v>
      </c>
      <c r="W220" s="18">
        <v>0</v>
      </c>
    </row>
    <row r="221" spans="1:30" ht="10.7" hidden="1" customHeight="1" x14ac:dyDescent="0.2">
      <c r="A221" s="58" t="s">
        <v>140</v>
      </c>
      <c r="B221" s="21">
        <v>0</v>
      </c>
      <c r="C221" s="21">
        <v>0</v>
      </c>
      <c r="D221" s="21">
        <v>0</v>
      </c>
      <c r="E221" s="21">
        <v>0</v>
      </c>
      <c r="G221" s="21">
        <v>0</v>
      </c>
      <c r="H221" s="21">
        <v>0</v>
      </c>
      <c r="I221" s="21">
        <v>0</v>
      </c>
      <c r="J221" s="21">
        <v>0</v>
      </c>
      <c r="L221" s="21">
        <v>0</v>
      </c>
      <c r="M221" s="21">
        <v>0</v>
      </c>
      <c r="N221" s="21">
        <v>0</v>
      </c>
      <c r="O221" s="21">
        <v>0</v>
      </c>
      <c r="Q221" s="21">
        <v>0</v>
      </c>
      <c r="S221" s="21">
        <v>0</v>
      </c>
      <c r="U221" s="21">
        <v>0</v>
      </c>
      <c r="W221" s="21">
        <v>0</v>
      </c>
    </row>
    <row r="222" spans="1:30" ht="10.7" customHeight="1" x14ac:dyDescent="0.2">
      <c r="A222" s="97" t="s">
        <v>165</v>
      </c>
      <c r="B222" s="98">
        <v>0</v>
      </c>
      <c r="C222" s="98">
        <v>0</v>
      </c>
      <c r="D222" s="98">
        <v>0</v>
      </c>
      <c r="E222" s="98">
        <v>20100000</v>
      </c>
      <c r="F222" s="226"/>
      <c r="G222" s="98">
        <v>18200000</v>
      </c>
      <c r="H222" s="98">
        <v>21200000</v>
      </c>
      <c r="I222" s="98">
        <v>8400000</v>
      </c>
      <c r="J222" s="98">
        <v>13300000</v>
      </c>
      <c r="K222" s="226"/>
      <c r="L222" s="98">
        <v>18100000</v>
      </c>
      <c r="M222" s="98">
        <v>11600000</v>
      </c>
      <c r="N222" s="98">
        <v>15800000</v>
      </c>
      <c r="O222" s="98">
        <v>12500000</v>
      </c>
      <c r="P222" s="226"/>
      <c r="Q222" s="98">
        <v>20100000</v>
      </c>
      <c r="R222" s="226"/>
      <c r="S222" s="98">
        <v>13300000</v>
      </c>
      <c r="T222" s="226"/>
      <c r="U222" s="98">
        <v>61100000</v>
      </c>
      <c r="V222" s="226"/>
      <c r="W222" s="98">
        <v>58000000</v>
      </c>
    </row>
    <row r="223" spans="1:30" ht="10.7" customHeight="1" x14ac:dyDescent="0.2">
      <c r="A223" s="65" t="s">
        <v>166</v>
      </c>
      <c r="B223" s="105"/>
      <c r="C223" s="105"/>
      <c r="D223" s="105"/>
      <c r="E223" s="105"/>
      <c r="G223" s="122"/>
      <c r="H223" s="122"/>
      <c r="I223" s="122"/>
      <c r="J223" s="122"/>
      <c r="L223" s="122"/>
      <c r="M223" s="122"/>
      <c r="N223" s="122"/>
      <c r="O223" s="122"/>
      <c r="Q223" s="122"/>
      <c r="S223" s="122"/>
      <c r="U223" s="122"/>
      <c r="W223" s="122"/>
    </row>
    <row r="224" spans="1:30" ht="19.5" customHeight="1" x14ac:dyDescent="0.2">
      <c r="A224" s="82" t="s">
        <v>182</v>
      </c>
      <c r="B224" s="18">
        <v>0</v>
      </c>
      <c r="C224" s="18">
        <v>0</v>
      </c>
      <c r="D224" s="18">
        <v>0</v>
      </c>
      <c r="E224" s="18">
        <v>0</v>
      </c>
      <c r="G224" s="18">
        <v>0</v>
      </c>
      <c r="H224" s="18">
        <v>0</v>
      </c>
      <c r="I224" s="18">
        <v>0</v>
      </c>
      <c r="J224" s="18">
        <v>0</v>
      </c>
      <c r="K224" s="95"/>
      <c r="L224" s="18">
        <v>0</v>
      </c>
      <c r="M224" s="18">
        <v>0</v>
      </c>
      <c r="N224" s="18">
        <v>0</v>
      </c>
      <c r="O224" s="18">
        <v>0</v>
      </c>
      <c r="P224" s="95"/>
      <c r="Q224" s="18">
        <v>0</v>
      </c>
      <c r="R224" s="95"/>
      <c r="S224" s="18">
        <v>0</v>
      </c>
      <c r="T224" s="95"/>
      <c r="U224" s="18">
        <v>0</v>
      </c>
      <c r="V224" s="95"/>
      <c r="W224" s="18">
        <v>0</v>
      </c>
      <c r="X224" s="67"/>
      <c r="Y224" s="67"/>
      <c r="Z224" s="67"/>
      <c r="AA224" s="67"/>
      <c r="AB224" s="67"/>
      <c r="AC224" s="67"/>
      <c r="AD224" s="67"/>
    </row>
    <row r="225" spans="1:30" ht="10.7" customHeight="1" x14ac:dyDescent="0.2">
      <c r="A225" s="82" t="s">
        <v>168</v>
      </c>
      <c r="B225" s="18">
        <v>0</v>
      </c>
      <c r="C225" s="18">
        <v>0</v>
      </c>
      <c r="D225" s="18">
        <v>0</v>
      </c>
      <c r="E225" s="18">
        <v>0</v>
      </c>
      <c r="G225" s="18">
        <v>3500000</v>
      </c>
      <c r="H225" s="18">
        <v>0</v>
      </c>
      <c r="I225" s="18">
        <v>0</v>
      </c>
      <c r="J225" s="18">
        <v>0</v>
      </c>
      <c r="K225" s="95"/>
      <c r="L225" s="18">
        <v>-1800000</v>
      </c>
      <c r="M225" s="18">
        <v>0</v>
      </c>
      <c r="N225" s="18">
        <v>0</v>
      </c>
      <c r="O225" s="18">
        <v>0</v>
      </c>
      <c r="P225" s="95"/>
      <c r="Q225" s="18">
        <v>3500000</v>
      </c>
      <c r="R225" s="95"/>
      <c r="S225" s="18">
        <v>0</v>
      </c>
      <c r="T225" s="95"/>
      <c r="U225" s="18">
        <v>3500000</v>
      </c>
      <c r="V225" s="95"/>
      <c r="W225" s="18">
        <v>-1800000</v>
      </c>
      <c r="X225" s="67"/>
      <c r="Y225" s="67"/>
      <c r="Z225" s="67"/>
      <c r="AA225" s="67"/>
      <c r="AB225" s="67"/>
      <c r="AC225" s="67"/>
      <c r="AD225" s="67"/>
    </row>
    <row r="226" spans="1:30" ht="19.5" customHeight="1" x14ac:dyDescent="0.2">
      <c r="A226" s="82" t="s">
        <v>169</v>
      </c>
      <c r="B226" s="18">
        <v>0</v>
      </c>
      <c r="C226" s="18">
        <v>0</v>
      </c>
      <c r="D226" s="18">
        <v>0</v>
      </c>
      <c r="E226" s="18">
        <v>3500000</v>
      </c>
      <c r="G226" s="18">
        <v>5500000</v>
      </c>
      <c r="H226" s="18">
        <v>2200000</v>
      </c>
      <c r="I226" s="18">
        <v>6200000</v>
      </c>
      <c r="J226" s="18">
        <v>0</v>
      </c>
      <c r="K226" s="95"/>
      <c r="L226" s="18">
        <v>0</v>
      </c>
      <c r="M226" s="18">
        <v>0</v>
      </c>
      <c r="N226" s="18">
        <v>0</v>
      </c>
      <c r="O226" s="18">
        <v>0</v>
      </c>
      <c r="P226" s="95"/>
      <c r="Q226" s="18">
        <v>13900000</v>
      </c>
      <c r="R226" s="95"/>
      <c r="S226" s="18">
        <v>0</v>
      </c>
      <c r="T226" s="95"/>
      <c r="U226" s="18">
        <v>13900000</v>
      </c>
      <c r="V226" s="95"/>
      <c r="W226" s="18">
        <v>0</v>
      </c>
      <c r="X226" s="67"/>
      <c r="Y226" s="67"/>
      <c r="Z226" s="67"/>
      <c r="AA226" s="67"/>
      <c r="AB226" s="67"/>
      <c r="AC226" s="67"/>
      <c r="AD226" s="67"/>
    </row>
    <row r="227" spans="1:30" ht="10.7" customHeight="1" x14ac:dyDescent="0.2">
      <c r="A227" s="82" t="s">
        <v>170</v>
      </c>
      <c r="B227" s="18">
        <v>0</v>
      </c>
      <c r="C227" s="18">
        <v>0</v>
      </c>
      <c r="D227" s="18">
        <v>0</v>
      </c>
      <c r="E227" s="18">
        <v>6400000</v>
      </c>
      <c r="G227" s="18">
        <v>5700000</v>
      </c>
      <c r="H227" s="18">
        <v>9700000</v>
      </c>
      <c r="I227" s="18">
        <v>500000</v>
      </c>
      <c r="J227" s="18">
        <v>500000</v>
      </c>
      <c r="K227" s="95"/>
      <c r="L227" s="18">
        <v>600000</v>
      </c>
      <c r="M227" s="18">
        <v>600000</v>
      </c>
      <c r="N227" s="18">
        <v>600000</v>
      </c>
      <c r="O227" s="18">
        <v>600000</v>
      </c>
      <c r="P227" s="95"/>
      <c r="Q227" s="18">
        <v>16400000</v>
      </c>
      <c r="R227" s="95"/>
      <c r="S227" s="18">
        <v>500000</v>
      </c>
      <c r="T227" s="95"/>
      <c r="U227" s="18">
        <v>16400000</v>
      </c>
      <c r="V227" s="95"/>
      <c r="W227" s="18">
        <v>2400000</v>
      </c>
      <c r="X227" s="67"/>
      <c r="Y227" s="67"/>
      <c r="Z227" s="67"/>
      <c r="AA227" s="67"/>
      <c r="AB227" s="67"/>
      <c r="AC227" s="67"/>
      <c r="AD227" s="67"/>
    </row>
    <row r="228" spans="1:30" ht="10.7" customHeight="1" x14ac:dyDescent="0.2">
      <c r="A228" s="82" t="s">
        <v>171</v>
      </c>
      <c r="B228" s="18">
        <v>0</v>
      </c>
      <c r="C228" s="18">
        <v>0</v>
      </c>
      <c r="D228" s="18">
        <v>0</v>
      </c>
      <c r="E228" s="18">
        <v>0</v>
      </c>
      <c r="G228" s="18">
        <v>0</v>
      </c>
      <c r="H228" s="18">
        <v>0</v>
      </c>
      <c r="I228" s="18">
        <v>0</v>
      </c>
      <c r="J228" s="18">
        <v>0</v>
      </c>
      <c r="K228" s="95"/>
      <c r="L228" s="18">
        <v>0</v>
      </c>
      <c r="M228" s="18">
        <v>0</v>
      </c>
      <c r="N228" s="18">
        <v>0</v>
      </c>
      <c r="O228" s="18">
        <v>0</v>
      </c>
      <c r="P228" s="95"/>
      <c r="Q228" s="18">
        <v>0</v>
      </c>
      <c r="R228" s="95"/>
      <c r="S228" s="18">
        <v>0</v>
      </c>
      <c r="T228" s="95"/>
      <c r="U228" s="18">
        <v>0</v>
      </c>
      <c r="V228" s="95"/>
      <c r="W228" s="18">
        <v>0</v>
      </c>
      <c r="X228" s="67"/>
      <c r="Y228" s="67"/>
      <c r="Z228" s="67"/>
      <c r="AA228" s="67"/>
      <c r="AB228" s="67"/>
      <c r="AC228" s="67"/>
      <c r="AD228" s="67"/>
    </row>
    <row r="229" spans="1:30" ht="10.7" customHeight="1" x14ac:dyDescent="0.2">
      <c r="A229" s="82" t="s">
        <v>172</v>
      </c>
      <c r="B229" s="21">
        <v>0</v>
      </c>
      <c r="C229" s="21">
        <v>0</v>
      </c>
      <c r="D229" s="21">
        <v>0</v>
      </c>
      <c r="E229" s="21">
        <v>0</v>
      </c>
      <c r="G229" s="21">
        <v>-9000000</v>
      </c>
      <c r="H229" s="21">
        <v>0</v>
      </c>
      <c r="I229" s="21">
        <v>0</v>
      </c>
      <c r="J229" s="21">
        <v>0</v>
      </c>
      <c r="K229" s="95"/>
      <c r="L229" s="21">
        <v>0</v>
      </c>
      <c r="M229" s="21">
        <v>0</v>
      </c>
      <c r="N229" s="21">
        <v>0</v>
      </c>
      <c r="O229" s="21">
        <v>0</v>
      </c>
      <c r="P229" s="95"/>
      <c r="Q229" s="21">
        <v>-9000000</v>
      </c>
      <c r="R229" s="95"/>
      <c r="S229" s="21">
        <v>0</v>
      </c>
      <c r="T229" s="95"/>
      <c r="U229" s="21">
        <v>-9000000</v>
      </c>
      <c r="V229" s="95"/>
      <c r="W229" s="21">
        <v>0</v>
      </c>
      <c r="X229" s="67"/>
      <c r="Y229" s="67"/>
      <c r="Z229" s="67"/>
      <c r="AA229" s="67"/>
      <c r="AB229" s="67"/>
      <c r="AC229" s="67"/>
      <c r="AD229" s="67"/>
    </row>
    <row r="230" spans="1:30" ht="10.7" customHeight="1" x14ac:dyDescent="0.2">
      <c r="A230" s="82" t="s">
        <v>111</v>
      </c>
      <c r="B230" s="99">
        <v>0</v>
      </c>
      <c r="C230" s="99">
        <v>0</v>
      </c>
      <c r="D230" s="99">
        <v>0</v>
      </c>
      <c r="E230" s="99">
        <v>9900000</v>
      </c>
      <c r="G230" s="99">
        <v>5700000</v>
      </c>
      <c r="H230" s="99">
        <v>11900000</v>
      </c>
      <c r="I230" s="99">
        <v>6700000</v>
      </c>
      <c r="J230" s="99">
        <v>500000</v>
      </c>
      <c r="K230" s="95"/>
      <c r="L230" s="99">
        <v>-1200000</v>
      </c>
      <c r="M230" s="99">
        <v>600000</v>
      </c>
      <c r="N230" s="99">
        <v>600000</v>
      </c>
      <c r="O230" s="99">
        <v>600000</v>
      </c>
      <c r="P230" s="95"/>
      <c r="Q230" s="99">
        <v>24800000</v>
      </c>
      <c r="R230" s="95"/>
      <c r="S230" s="99">
        <v>500000</v>
      </c>
      <c r="T230" s="95"/>
      <c r="U230" s="99">
        <v>24800000</v>
      </c>
      <c r="V230" s="95"/>
      <c r="W230" s="99">
        <v>600000</v>
      </c>
      <c r="X230" s="67"/>
      <c r="Y230" s="67"/>
      <c r="Z230" s="67"/>
      <c r="AA230" s="67"/>
      <c r="AB230" s="67"/>
      <c r="AC230" s="67"/>
      <c r="AD230" s="67"/>
    </row>
    <row r="231" spans="1:30" ht="10.7" customHeight="1" x14ac:dyDescent="0.2">
      <c r="A231" s="100" t="s">
        <v>173</v>
      </c>
      <c r="B231" s="98">
        <v>0</v>
      </c>
      <c r="C231" s="98">
        <v>0</v>
      </c>
      <c r="D231" s="98">
        <v>0</v>
      </c>
      <c r="E231" s="98">
        <v>30000000</v>
      </c>
      <c r="F231" s="226"/>
      <c r="G231" s="98">
        <v>23900000</v>
      </c>
      <c r="H231" s="98">
        <v>33100000</v>
      </c>
      <c r="I231" s="98">
        <v>15100000</v>
      </c>
      <c r="J231" s="98">
        <v>13800000</v>
      </c>
      <c r="K231" s="101"/>
      <c r="L231" s="98">
        <v>16900000</v>
      </c>
      <c r="M231" s="98">
        <v>12200000</v>
      </c>
      <c r="N231" s="98">
        <v>16400000</v>
      </c>
      <c r="O231" s="98">
        <v>13100000</v>
      </c>
      <c r="P231" s="101"/>
      <c r="Q231" s="98">
        <v>85900000</v>
      </c>
      <c r="R231" s="101"/>
      <c r="S231" s="98">
        <v>13800000</v>
      </c>
      <c r="T231" s="101"/>
      <c r="U231" s="98">
        <v>85900000</v>
      </c>
      <c r="V231" s="101"/>
      <c r="W231" s="98">
        <v>58600000</v>
      </c>
      <c r="X231" s="67"/>
      <c r="Y231" s="67"/>
      <c r="Z231" s="67"/>
      <c r="AA231" s="67"/>
      <c r="AB231" s="67"/>
      <c r="AC231" s="67"/>
      <c r="AD231" s="67"/>
    </row>
    <row r="232" spans="1:30" ht="10.7" customHeight="1" x14ac:dyDescent="0.2">
      <c r="A232" s="56"/>
      <c r="B232" s="123"/>
      <c r="C232" s="123"/>
      <c r="D232" s="123"/>
      <c r="E232" s="123"/>
      <c r="G232" s="123"/>
      <c r="H232" s="123"/>
      <c r="I232" s="123"/>
      <c r="J232" s="123"/>
      <c r="L232" s="123"/>
      <c r="M232" s="123"/>
      <c r="N232" s="123"/>
      <c r="O232" s="123"/>
      <c r="Q232" s="123"/>
      <c r="S232" s="123"/>
      <c r="U232" s="123"/>
      <c r="W232" s="123"/>
    </row>
    <row r="233" spans="1:30" ht="10.7" customHeight="1" x14ac:dyDescent="0.2">
      <c r="A233" s="283" t="s">
        <v>157</v>
      </c>
      <c r="B233" s="283"/>
      <c r="C233" s="283"/>
      <c r="D233" s="283"/>
      <c r="E233" s="283"/>
      <c r="F233" s="283"/>
      <c r="G233" s="283"/>
      <c r="H233" s="283"/>
      <c r="I233" s="43"/>
      <c r="J233" s="43"/>
      <c r="K233" s="43"/>
      <c r="L233" s="43"/>
      <c r="M233" s="43"/>
      <c r="N233" s="43"/>
      <c r="O233" s="43"/>
      <c r="P233" s="43"/>
      <c r="Q233" s="43"/>
      <c r="R233" s="43"/>
      <c r="S233" s="43"/>
      <c r="T233" s="43"/>
      <c r="U233" s="43"/>
      <c r="V233" s="43"/>
      <c r="W233" s="43"/>
    </row>
    <row r="234" spans="1:30" ht="10.7" customHeight="1" x14ac:dyDescent="0.2">
      <c r="A234" s="284" t="s">
        <v>194</v>
      </c>
      <c r="B234" s="284"/>
      <c r="C234" s="284"/>
      <c r="D234" s="284"/>
      <c r="E234" s="284"/>
      <c r="F234" s="67"/>
      <c r="G234" s="89"/>
      <c r="H234" s="89"/>
    </row>
    <row r="235" spans="1:30" ht="10.7" customHeight="1" x14ac:dyDescent="0.2">
      <c r="A235" s="95"/>
    </row>
    <row r="236" spans="1:30" ht="15" customHeight="1" x14ac:dyDescent="0.2">
      <c r="A236" s="67"/>
    </row>
    <row r="237" spans="1:30" ht="15" customHeight="1" x14ac:dyDescent="0.2">
      <c r="A237" s="67"/>
    </row>
  </sheetData>
  <mergeCells count="43">
    <mergeCell ref="A1:I1"/>
    <mergeCell ref="G78:J78"/>
    <mergeCell ref="G36:J36"/>
    <mergeCell ref="G2:J2"/>
    <mergeCell ref="L78:O78"/>
    <mergeCell ref="L36:O36"/>
    <mergeCell ref="L2:O2"/>
    <mergeCell ref="A17:I17"/>
    <mergeCell ref="A77:H77"/>
    <mergeCell ref="B78:E78"/>
    <mergeCell ref="B36:E36"/>
    <mergeCell ref="B2:E2"/>
    <mergeCell ref="A35:I35"/>
    <mergeCell ref="A107:H107"/>
    <mergeCell ref="A108:J108"/>
    <mergeCell ref="A172:W172"/>
    <mergeCell ref="A71:W71"/>
    <mergeCell ref="L112:O112"/>
    <mergeCell ref="A74:I74"/>
    <mergeCell ref="A73:I73"/>
    <mergeCell ref="A72:I72"/>
    <mergeCell ref="G112:J112"/>
    <mergeCell ref="A111:I111"/>
    <mergeCell ref="B112:E112"/>
    <mergeCell ref="A75:I75"/>
    <mergeCell ref="A141:H141"/>
    <mergeCell ref="A144:H144"/>
    <mergeCell ref="G145:J145"/>
    <mergeCell ref="B145:E145"/>
    <mergeCell ref="A233:H233"/>
    <mergeCell ref="A234:E234"/>
    <mergeCell ref="L145:O145"/>
    <mergeCell ref="A202:I202"/>
    <mergeCell ref="L207:O207"/>
    <mergeCell ref="G207:J207"/>
    <mergeCell ref="A206:I206"/>
    <mergeCell ref="B207:E207"/>
    <mergeCell ref="A175:I175"/>
    <mergeCell ref="A173:N173"/>
    <mergeCell ref="A174:E174"/>
    <mergeCell ref="B176:E176"/>
    <mergeCell ref="G176:J176"/>
    <mergeCell ref="L176:O176"/>
  </mergeCells>
  <pageMargins left="0.75" right="0.75" top="1" bottom="1" header="0.5" footer="0.5"/>
  <pageSetup scale="74" orientation="portrait" r:id="rId1"/>
  <rowBreaks count="6" manualBreakCount="6">
    <brk id="34" max="16383" man="1"/>
    <brk id="76" max="16383" man="1"/>
    <brk id="109" max="16383" man="1"/>
    <brk id="143" max="16383" man="1"/>
    <brk id="173" max="16383" man="1"/>
    <brk id="20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49"/>
  <sheetViews>
    <sheetView showRuler="0" zoomScale="140" zoomScaleNormal="140" workbookViewId="0">
      <selection activeCell="N29" sqref="N29"/>
    </sheetView>
  </sheetViews>
  <sheetFormatPr baseColWidth="10" defaultColWidth="13.140625" defaultRowHeight="12.75" x14ac:dyDescent="0.2"/>
  <cols>
    <col min="1" max="1" width="35.85546875" customWidth="1"/>
    <col min="2" max="4" width="7.5703125" hidden="1" customWidth="1"/>
    <col min="5" max="5" width="7.5703125" customWidth="1"/>
    <col min="6" max="6" width="0.28515625" customWidth="1"/>
    <col min="7" max="10" width="7.5703125" customWidth="1"/>
    <col min="11" max="11" width="0.28515625" customWidth="1"/>
    <col min="12" max="15" width="7.5703125" customWidth="1"/>
    <col min="16" max="16" width="0.28515625" customWidth="1"/>
    <col min="17" max="17" width="7.5703125" hidden="1" customWidth="1"/>
    <col min="18" max="18" width="0.28515625" hidden="1" customWidth="1"/>
    <col min="19" max="19" width="7.5703125" hidden="1" customWidth="1"/>
    <col min="20" max="20" width="0.28515625" hidden="1" customWidth="1"/>
    <col min="21" max="21" width="7.5703125" customWidth="1"/>
    <col min="22" max="22" width="0.28515625" customWidth="1"/>
    <col min="23" max="23" width="7.5703125" customWidth="1"/>
  </cols>
  <sheetData>
    <row r="1" spans="1:23" ht="10.7" customHeight="1" x14ac:dyDescent="0.2">
      <c r="A1" s="12" t="s">
        <v>195</v>
      </c>
      <c r="B1" s="12"/>
      <c r="C1" s="12"/>
      <c r="D1" s="12"/>
      <c r="E1" s="12"/>
      <c r="F1" s="12"/>
      <c r="G1" s="12"/>
      <c r="H1" s="12"/>
      <c r="I1" s="12"/>
      <c r="J1" s="12"/>
      <c r="K1" s="12"/>
      <c r="L1" s="12"/>
      <c r="M1" s="12"/>
      <c r="N1" s="12"/>
      <c r="O1" s="12"/>
      <c r="P1" s="12"/>
      <c r="Q1" s="12"/>
      <c r="R1" s="12"/>
      <c r="S1" s="12"/>
      <c r="T1" s="12"/>
      <c r="U1" s="12"/>
      <c r="V1" s="12"/>
      <c r="W1" s="12"/>
    </row>
    <row r="2" spans="1:23" ht="10.7" customHeight="1" x14ac:dyDescent="0.2">
      <c r="A2" s="290" t="s">
        <v>196</v>
      </c>
      <c r="B2" s="280">
        <v>2021</v>
      </c>
      <c r="C2" s="271"/>
      <c r="D2" s="271"/>
      <c r="E2" s="271"/>
      <c r="F2" s="95"/>
      <c r="G2" s="280">
        <v>2020</v>
      </c>
      <c r="H2" s="271"/>
      <c r="I2" s="271"/>
      <c r="J2" s="271"/>
      <c r="K2" s="95"/>
      <c r="L2" s="280">
        <v>2019</v>
      </c>
      <c r="M2" s="271"/>
      <c r="N2" s="271"/>
      <c r="O2" s="271"/>
      <c r="P2" s="95"/>
      <c r="Q2" s="54">
        <v>2021</v>
      </c>
      <c r="R2" s="95"/>
      <c r="S2" s="54">
        <v>2020</v>
      </c>
      <c r="T2" s="95"/>
      <c r="U2" s="54">
        <v>2020</v>
      </c>
      <c r="V2" s="95"/>
      <c r="W2" s="54">
        <v>2019</v>
      </c>
    </row>
    <row r="3" spans="1:23" ht="10.7" customHeight="1" x14ac:dyDescent="0.2">
      <c r="A3" s="271"/>
      <c r="B3" s="55" t="str">
        <f>Profitability!$B$3</f>
        <v>Q4</v>
      </c>
      <c r="C3" s="55" t="str">
        <f>Profitability!$C$3</f>
        <v>Q3</v>
      </c>
      <c r="D3" s="55" t="str">
        <f>Profitability!$D$3</f>
        <v>Q2</v>
      </c>
      <c r="E3" s="55" t="str">
        <f>Profitability!$E$3</f>
        <v>Q1</v>
      </c>
      <c r="G3" s="55" t="s">
        <v>132</v>
      </c>
      <c r="H3" s="55" t="s">
        <v>133</v>
      </c>
      <c r="I3" s="55" t="s">
        <v>134</v>
      </c>
      <c r="J3" s="55" t="s">
        <v>135</v>
      </c>
      <c r="L3" s="55" t="s">
        <v>132</v>
      </c>
      <c r="M3" s="55" t="s">
        <v>133</v>
      </c>
      <c r="N3" s="55" t="s">
        <v>134</v>
      </c>
      <c r="O3" s="55" t="s">
        <v>135</v>
      </c>
      <c r="Q3" s="55" t="s">
        <v>136</v>
      </c>
      <c r="S3" s="55" t="s">
        <v>136</v>
      </c>
      <c r="U3" s="55" t="s">
        <v>137</v>
      </c>
      <c r="W3" s="55" t="s">
        <v>137</v>
      </c>
    </row>
    <row r="4" spans="1:23" ht="3.2" customHeight="1" x14ac:dyDescent="0.2">
      <c r="A4" s="43"/>
      <c r="B4" s="43"/>
      <c r="C4" s="43"/>
      <c r="D4" s="43"/>
      <c r="E4" s="43"/>
      <c r="F4" s="43"/>
      <c r="G4" s="43"/>
      <c r="H4" s="43"/>
      <c r="I4" s="43"/>
      <c r="J4" s="43"/>
      <c r="K4" s="43"/>
      <c r="L4" s="43"/>
      <c r="M4" s="43"/>
      <c r="N4" s="43"/>
      <c r="O4" s="43"/>
      <c r="P4" s="43"/>
      <c r="Q4" s="43"/>
      <c r="R4" s="43"/>
      <c r="S4" s="43"/>
      <c r="T4" s="43"/>
      <c r="U4" s="43"/>
      <c r="V4" s="43"/>
      <c r="W4" s="43"/>
    </row>
    <row r="5" spans="1:23" ht="10.7" customHeight="1" x14ac:dyDescent="0.2">
      <c r="A5" s="125" t="s">
        <v>197</v>
      </c>
    </row>
    <row r="6" spans="1:23" ht="10.7" customHeight="1" x14ac:dyDescent="0.2">
      <c r="A6" s="28" t="s">
        <v>151</v>
      </c>
      <c r="B6" s="126">
        <v>0</v>
      </c>
      <c r="C6" s="126">
        <v>0</v>
      </c>
      <c r="D6" s="126">
        <v>0</v>
      </c>
      <c r="E6" s="126">
        <v>0</v>
      </c>
      <c r="G6" s="126">
        <v>0.04</v>
      </c>
      <c r="H6" s="126">
        <v>0</v>
      </c>
      <c r="I6" s="126">
        <v>0</v>
      </c>
      <c r="J6" s="126">
        <v>0</v>
      </c>
      <c r="L6" s="126">
        <v>0.02</v>
      </c>
      <c r="M6" s="126">
        <v>0</v>
      </c>
      <c r="N6" s="126">
        <v>0</v>
      </c>
      <c r="O6" s="126">
        <v>0</v>
      </c>
      <c r="Q6" s="126">
        <v>0</v>
      </c>
      <c r="S6" s="126">
        <v>0</v>
      </c>
      <c r="U6" s="126">
        <v>0.04</v>
      </c>
      <c r="W6" s="126">
        <v>0.02</v>
      </c>
    </row>
    <row r="7" spans="1:23" ht="10.7" customHeight="1" x14ac:dyDescent="0.2">
      <c r="A7" s="28" t="s">
        <v>198</v>
      </c>
      <c r="B7" s="126">
        <v>0</v>
      </c>
      <c r="C7" s="126">
        <v>0</v>
      </c>
      <c r="D7" s="126">
        <v>0</v>
      </c>
      <c r="E7" s="126">
        <v>0</v>
      </c>
      <c r="G7" s="126">
        <v>0.08</v>
      </c>
      <c r="H7" s="126">
        <v>0</v>
      </c>
      <c r="I7" s="126">
        <v>0</v>
      </c>
      <c r="J7" s="126">
        <v>0</v>
      </c>
      <c r="L7" s="126">
        <v>0.08</v>
      </c>
      <c r="M7" s="126">
        <v>0</v>
      </c>
      <c r="N7" s="126">
        <v>0.04</v>
      </c>
      <c r="O7" s="126">
        <v>0</v>
      </c>
      <c r="Q7" s="126">
        <v>0</v>
      </c>
      <c r="S7" s="126">
        <v>0</v>
      </c>
      <c r="U7" s="126">
        <v>0.08</v>
      </c>
      <c r="W7" s="126">
        <v>0.12</v>
      </c>
    </row>
    <row r="8" spans="1:23" ht="10.7" hidden="1" customHeight="1" x14ac:dyDescent="0.2">
      <c r="A8" s="28" t="s">
        <v>199</v>
      </c>
      <c r="B8" s="126">
        <v>0</v>
      </c>
      <c r="C8" s="126">
        <v>0</v>
      </c>
      <c r="D8" s="126">
        <v>0</v>
      </c>
      <c r="E8" s="126">
        <v>0</v>
      </c>
      <c r="G8" s="126">
        <v>0</v>
      </c>
      <c r="H8" s="126">
        <v>0</v>
      </c>
      <c r="I8" s="126">
        <v>0</v>
      </c>
      <c r="J8" s="126">
        <v>0</v>
      </c>
      <c r="L8" s="126">
        <v>0</v>
      </c>
      <c r="M8" s="126">
        <v>0</v>
      </c>
      <c r="N8" s="58" t="s">
        <v>181</v>
      </c>
      <c r="O8" s="58" t="s">
        <v>181</v>
      </c>
      <c r="Q8" s="126">
        <v>0</v>
      </c>
      <c r="S8" s="126">
        <v>0</v>
      </c>
      <c r="U8" s="126">
        <v>0</v>
      </c>
      <c r="W8" s="126">
        <v>0</v>
      </c>
    </row>
    <row r="9" spans="1:23" ht="10.7" hidden="1" customHeight="1" x14ac:dyDescent="0.2">
      <c r="A9" s="28" t="s">
        <v>200</v>
      </c>
      <c r="B9" s="126">
        <v>0</v>
      </c>
      <c r="C9" s="126">
        <v>0</v>
      </c>
      <c r="D9" s="126">
        <v>0</v>
      </c>
      <c r="E9" s="126">
        <v>0</v>
      </c>
      <c r="G9" s="126">
        <v>0</v>
      </c>
      <c r="H9" s="126">
        <v>0</v>
      </c>
      <c r="I9" s="126">
        <v>0</v>
      </c>
      <c r="J9" s="126">
        <v>0</v>
      </c>
      <c r="L9" s="126">
        <v>0</v>
      </c>
      <c r="M9" s="126">
        <v>0</v>
      </c>
      <c r="N9" s="126">
        <v>0</v>
      </c>
      <c r="O9" s="126">
        <v>-0.04</v>
      </c>
      <c r="Q9" s="126">
        <v>0</v>
      </c>
      <c r="S9" s="126">
        <v>0</v>
      </c>
      <c r="U9" s="126">
        <v>0</v>
      </c>
      <c r="W9" s="126">
        <v>-0.04</v>
      </c>
    </row>
    <row r="10" spans="1:23" ht="10.7" hidden="1" customHeight="1" x14ac:dyDescent="0.2">
      <c r="A10" s="127" t="s">
        <v>201</v>
      </c>
      <c r="B10" s="126">
        <v>0</v>
      </c>
      <c r="C10" s="126">
        <v>0</v>
      </c>
      <c r="D10" s="126">
        <v>0</v>
      </c>
      <c r="E10" s="126">
        <v>0</v>
      </c>
      <c r="G10" s="126">
        <v>0</v>
      </c>
      <c r="H10" s="126">
        <v>0</v>
      </c>
      <c r="I10" s="126">
        <v>0</v>
      </c>
      <c r="J10" s="126">
        <v>0</v>
      </c>
      <c r="L10" s="126">
        <v>0</v>
      </c>
      <c r="M10" s="126">
        <v>0</v>
      </c>
      <c r="N10" s="58" t="s">
        <v>181</v>
      </c>
      <c r="O10" s="58" t="s">
        <v>181</v>
      </c>
      <c r="Q10" s="126">
        <v>0</v>
      </c>
      <c r="S10" s="126">
        <v>0</v>
      </c>
      <c r="U10" s="126">
        <v>0</v>
      </c>
      <c r="W10" s="126">
        <v>0</v>
      </c>
    </row>
    <row r="11" spans="1:23" ht="18" customHeight="1" x14ac:dyDescent="0.2">
      <c r="A11" s="28" t="s">
        <v>202</v>
      </c>
      <c r="B11" s="126">
        <v>0</v>
      </c>
      <c r="C11" s="126">
        <v>0</v>
      </c>
      <c r="D11" s="126">
        <v>0</v>
      </c>
      <c r="E11" s="126">
        <v>0</v>
      </c>
      <c r="G11" s="126">
        <v>0</v>
      </c>
      <c r="H11" s="126">
        <v>0</v>
      </c>
      <c r="I11" s="126">
        <v>0</v>
      </c>
      <c r="J11" s="126">
        <v>0</v>
      </c>
      <c r="L11" s="126">
        <v>0</v>
      </c>
      <c r="M11" s="126">
        <v>0</v>
      </c>
      <c r="N11" s="126">
        <v>0</v>
      </c>
      <c r="O11" s="126">
        <v>0</v>
      </c>
      <c r="Q11" s="126">
        <v>0</v>
      </c>
      <c r="S11" s="126">
        <v>0</v>
      </c>
      <c r="U11" s="126">
        <v>0</v>
      </c>
      <c r="W11" s="126">
        <v>0</v>
      </c>
    </row>
    <row r="12" spans="1:23" ht="10.5" customHeight="1" x14ac:dyDescent="0.2">
      <c r="A12" s="28" t="s">
        <v>203</v>
      </c>
      <c r="B12" s="126">
        <v>0</v>
      </c>
      <c r="C12" s="126">
        <v>0</v>
      </c>
      <c r="D12" s="126">
        <v>0</v>
      </c>
      <c r="E12" s="126">
        <v>0</v>
      </c>
      <c r="G12" s="126">
        <v>0</v>
      </c>
      <c r="H12" s="126">
        <v>0</v>
      </c>
      <c r="I12" s="126">
        <v>0</v>
      </c>
      <c r="J12" s="126">
        <v>0</v>
      </c>
      <c r="L12" s="126">
        <v>0</v>
      </c>
      <c r="M12" s="126">
        <v>0</v>
      </c>
      <c r="N12" s="126">
        <v>0</v>
      </c>
      <c r="O12" s="126">
        <v>0</v>
      </c>
      <c r="Q12" s="126">
        <v>0</v>
      </c>
      <c r="S12" s="126">
        <v>0</v>
      </c>
      <c r="U12" s="126">
        <v>0</v>
      </c>
      <c r="W12" s="126">
        <v>0</v>
      </c>
    </row>
    <row r="13" spans="1:23" ht="18" customHeight="1" x14ac:dyDescent="0.2">
      <c r="A13" s="28" t="s">
        <v>204</v>
      </c>
      <c r="B13" s="126">
        <v>0</v>
      </c>
      <c r="C13" s="126">
        <v>0</v>
      </c>
      <c r="D13" s="126">
        <v>0</v>
      </c>
      <c r="E13" s="126">
        <v>0</v>
      </c>
      <c r="G13" s="126">
        <v>0</v>
      </c>
      <c r="H13" s="126">
        <v>0</v>
      </c>
      <c r="I13" s="126">
        <v>0</v>
      </c>
      <c r="J13" s="126">
        <v>-0.22</v>
      </c>
      <c r="L13" s="126">
        <v>0</v>
      </c>
      <c r="M13" s="126">
        <v>-0.08</v>
      </c>
      <c r="N13" s="126">
        <v>0</v>
      </c>
      <c r="O13" s="126">
        <v>0</v>
      </c>
      <c r="Q13" s="126">
        <v>0</v>
      </c>
      <c r="S13" s="126">
        <v>-0.22</v>
      </c>
      <c r="U13" s="126">
        <v>-0.22</v>
      </c>
      <c r="W13" s="126">
        <v>-0.08</v>
      </c>
    </row>
    <row r="14" spans="1:23" s="191" customFormat="1" ht="10.5" customHeight="1" x14ac:dyDescent="0.2">
      <c r="A14" s="222" t="s">
        <v>208</v>
      </c>
      <c r="B14" s="126">
        <v>0</v>
      </c>
      <c r="C14" s="126">
        <v>0</v>
      </c>
      <c r="D14" s="126">
        <v>0</v>
      </c>
      <c r="E14" s="126">
        <v>0</v>
      </c>
      <c r="G14" s="126">
        <v>-0.04</v>
      </c>
      <c r="H14" s="126">
        <v>-0.11</v>
      </c>
      <c r="I14" s="126">
        <v>0</v>
      </c>
      <c r="J14" s="126">
        <v>0</v>
      </c>
      <c r="L14" s="126">
        <v>-7.0000000000000007E-2</v>
      </c>
      <c r="M14" s="126">
        <v>0</v>
      </c>
      <c r="N14" s="126">
        <v>0</v>
      </c>
      <c r="O14" s="126">
        <v>0</v>
      </c>
      <c r="Q14" s="126">
        <v>0</v>
      </c>
      <c r="S14" s="126">
        <v>0</v>
      </c>
      <c r="U14" s="126">
        <v>-0.15</v>
      </c>
      <c r="W14" s="126">
        <v>-7.0000000000000007E-2</v>
      </c>
    </row>
    <row r="15" spans="1:23" s="191" customFormat="1" ht="10.5" customHeight="1" x14ac:dyDescent="0.2">
      <c r="A15" s="222" t="s">
        <v>210</v>
      </c>
      <c r="B15" s="126">
        <v>0</v>
      </c>
      <c r="C15" s="126">
        <v>0</v>
      </c>
      <c r="D15" s="126">
        <v>0</v>
      </c>
      <c r="E15" s="126">
        <v>0</v>
      </c>
      <c r="G15" s="126">
        <v>0</v>
      </c>
      <c r="H15" s="126">
        <v>0</v>
      </c>
      <c r="I15" s="126">
        <v>0</v>
      </c>
      <c r="J15" s="126">
        <v>0</v>
      </c>
      <c r="L15" s="126">
        <v>-0.14000000000000001</v>
      </c>
      <c r="M15" s="126">
        <v>0</v>
      </c>
      <c r="N15" s="126">
        <v>0</v>
      </c>
      <c r="O15" s="126">
        <v>0</v>
      </c>
      <c r="Q15" s="126">
        <v>0</v>
      </c>
      <c r="S15" s="126">
        <v>0</v>
      </c>
      <c r="U15" s="126">
        <v>0</v>
      </c>
      <c r="W15" s="126">
        <v>-0.14000000000000001</v>
      </c>
    </row>
    <row r="16" spans="1:23" s="191" customFormat="1" ht="10.5" customHeight="1" x14ac:dyDescent="0.2">
      <c r="A16" s="222" t="s">
        <v>211</v>
      </c>
      <c r="B16" s="128">
        <v>0</v>
      </c>
      <c r="C16" s="128">
        <v>0</v>
      </c>
      <c r="D16" s="128">
        <v>0</v>
      </c>
      <c r="E16" s="223">
        <v>0</v>
      </c>
      <c r="F16" s="197"/>
      <c r="G16" s="223">
        <v>0</v>
      </c>
      <c r="H16" s="223">
        <v>0</v>
      </c>
      <c r="I16" s="223">
        <v>0</v>
      </c>
      <c r="J16" s="223">
        <v>0</v>
      </c>
      <c r="K16" s="197"/>
      <c r="L16" s="223">
        <v>-0.02</v>
      </c>
      <c r="M16" s="223">
        <v>0</v>
      </c>
      <c r="N16" s="223">
        <v>0</v>
      </c>
      <c r="O16" s="223">
        <v>0</v>
      </c>
      <c r="P16" s="197"/>
      <c r="Q16" s="223">
        <v>0</v>
      </c>
      <c r="R16" s="197"/>
      <c r="S16" s="223">
        <v>0</v>
      </c>
      <c r="T16" s="197"/>
      <c r="U16" s="223">
        <v>0</v>
      </c>
      <c r="V16" s="197"/>
      <c r="W16" s="223">
        <v>-0.02</v>
      </c>
    </row>
    <row r="17" spans="1:23" ht="10.5" customHeight="1" x14ac:dyDescent="0.2">
      <c r="A17" s="222" t="s">
        <v>205</v>
      </c>
      <c r="B17" s="126">
        <v>0</v>
      </c>
      <c r="C17" s="126">
        <v>0</v>
      </c>
      <c r="D17" s="126">
        <v>0</v>
      </c>
      <c r="E17" s="126">
        <v>0</v>
      </c>
      <c r="G17" s="126">
        <v>0</v>
      </c>
      <c r="H17" s="126">
        <v>0</v>
      </c>
      <c r="I17" s="126">
        <v>0.08</v>
      </c>
      <c r="J17" s="126">
        <v>0</v>
      </c>
      <c r="L17" s="126">
        <v>0</v>
      </c>
      <c r="M17" s="126">
        <v>0</v>
      </c>
      <c r="N17" s="126">
        <v>0</v>
      </c>
      <c r="O17" s="126">
        <v>0</v>
      </c>
      <c r="Q17" s="126">
        <v>0</v>
      </c>
      <c r="S17" s="126">
        <v>0</v>
      </c>
      <c r="U17" s="126">
        <v>0.08</v>
      </c>
      <c r="W17" s="126">
        <v>0</v>
      </c>
    </row>
    <row r="18" spans="1:23" ht="10.5" customHeight="1" x14ac:dyDescent="0.2">
      <c r="A18" s="222" t="s">
        <v>206</v>
      </c>
      <c r="B18" s="126">
        <v>0</v>
      </c>
      <c r="C18" s="126">
        <v>0</v>
      </c>
      <c r="D18" s="126">
        <v>0</v>
      </c>
      <c r="E18" s="126">
        <v>0</v>
      </c>
      <c r="G18" s="126">
        <v>0</v>
      </c>
      <c r="H18" s="126">
        <v>0.06</v>
      </c>
      <c r="I18" s="126">
        <v>0</v>
      </c>
      <c r="J18" s="126">
        <v>0</v>
      </c>
      <c r="L18" s="126">
        <v>0</v>
      </c>
      <c r="M18" s="126">
        <v>0</v>
      </c>
      <c r="N18" s="126">
        <v>0</v>
      </c>
      <c r="O18" s="126">
        <v>0</v>
      </c>
      <c r="Q18" s="126">
        <v>0</v>
      </c>
      <c r="S18" s="126">
        <v>0</v>
      </c>
      <c r="U18" s="126">
        <v>0.06</v>
      </c>
      <c r="W18" s="126">
        <v>0</v>
      </c>
    </row>
    <row r="19" spans="1:23" s="191" customFormat="1" ht="10.5" customHeight="1" x14ac:dyDescent="0.2">
      <c r="A19" s="222" t="s">
        <v>209</v>
      </c>
      <c r="B19" s="126">
        <v>0</v>
      </c>
      <c r="C19" s="126">
        <v>0</v>
      </c>
      <c r="D19" s="126">
        <v>0</v>
      </c>
      <c r="E19" s="126">
        <v>0</v>
      </c>
      <c r="G19" s="126">
        <v>-0.08</v>
      </c>
      <c r="H19" s="126">
        <v>0</v>
      </c>
      <c r="I19" s="126">
        <v>0</v>
      </c>
      <c r="J19" s="126">
        <v>0</v>
      </c>
      <c r="L19" s="126">
        <v>0</v>
      </c>
      <c r="M19" s="126">
        <v>0</v>
      </c>
      <c r="N19" s="126">
        <v>0</v>
      </c>
      <c r="O19" s="126">
        <v>0</v>
      </c>
      <c r="Q19" s="126">
        <v>0</v>
      </c>
      <c r="S19" s="126">
        <v>0</v>
      </c>
      <c r="U19" s="126">
        <v>-0.08</v>
      </c>
      <c r="W19" s="126">
        <v>0</v>
      </c>
    </row>
    <row r="20" spans="1:23" ht="10.5" customHeight="1" x14ac:dyDescent="0.2">
      <c r="A20" s="222" t="s">
        <v>207</v>
      </c>
      <c r="B20" s="126">
        <v>0</v>
      </c>
      <c r="C20" s="126">
        <v>0</v>
      </c>
      <c r="D20" s="126">
        <v>0</v>
      </c>
      <c r="E20" s="126">
        <v>-0.01</v>
      </c>
      <c r="G20" s="126">
        <v>-0.02</v>
      </c>
      <c r="H20" s="126">
        <v>0.02</v>
      </c>
      <c r="I20" s="126">
        <v>-0.01</v>
      </c>
      <c r="J20" s="126">
        <v>0</v>
      </c>
      <c r="L20" s="126">
        <v>0</v>
      </c>
      <c r="M20" s="126">
        <v>0</v>
      </c>
      <c r="N20" s="126">
        <v>0</v>
      </c>
      <c r="O20" s="126">
        <v>0</v>
      </c>
      <c r="Q20" s="126">
        <v>-0.01</v>
      </c>
      <c r="S20" s="126">
        <v>0</v>
      </c>
      <c r="U20" s="126">
        <v>-0.01</v>
      </c>
      <c r="W20" s="126">
        <v>0</v>
      </c>
    </row>
    <row r="21" spans="1:23" ht="10.7" customHeight="1" x14ac:dyDescent="0.2">
      <c r="A21" s="28" t="s">
        <v>111</v>
      </c>
      <c r="B21" s="129">
        <v>0</v>
      </c>
      <c r="C21" s="129">
        <v>0</v>
      </c>
      <c r="D21" s="129">
        <v>0</v>
      </c>
      <c r="E21" s="129">
        <v>-0.01</v>
      </c>
      <c r="G21" s="129">
        <v>-0.02</v>
      </c>
      <c r="H21" s="129">
        <v>-0.03</v>
      </c>
      <c r="I21" s="129">
        <v>7.0000000000000007E-2</v>
      </c>
      <c r="J21" s="129">
        <v>-0.22</v>
      </c>
      <c r="L21" s="129">
        <v>-0.13</v>
      </c>
      <c r="M21" s="129">
        <v>-0.08</v>
      </c>
      <c r="N21" s="129">
        <v>0.04</v>
      </c>
      <c r="O21" s="129">
        <v>0</v>
      </c>
      <c r="Q21" s="129">
        <v>-0.01</v>
      </c>
      <c r="S21" s="129">
        <v>-0.22</v>
      </c>
      <c r="U21" s="129">
        <v>-0.2</v>
      </c>
      <c r="W21" s="129">
        <v>-0.17</v>
      </c>
    </row>
    <row r="22" spans="1:23" ht="3.2" customHeight="1" x14ac:dyDescent="0.2"/>
    <row r="23" spans="1:23" ht="10.7" customHeight="1" x14ac:dyDescent="0.2">
      <c r="A23" s="125" t="s">
        <v>212</v>
      </c>
    </row>
    <row r="24" spans="1:23" ht="10.7" customHeight="1" x14ac:dyDescent="0.2">
      <c r="A24" s="28" t="s">
        <v>213</v>
      </c>
      <c r="B24" s="126">
        <v>0</v>
      </c>
      <c r="C24" s="126">
        <v>0</v>
      </c>
      <c r="D24" s="126">
        <v>0</v>
      </c>
      <c r="E24" s="224">
        <v>0.04</v>
      </c>
      <c r="G24" s="126">
        <v>7.0000000000000007E-2</v>
      </c>
      <c r="H24" s="126">
        <v>0.05</v>
      </c>
      <c r="I24" s="126">
        <v>0.13</v>
      </c>
      <c r="J24" s="126">
        <v>-0.21</v>
      </c>
      <c r="L24" s="126">
        <v>0.05</v>
      </c>
      <c r="M24" s="126">
        <v>0.01</v>
      </c>
      <c r="N24" s="126">
        <v>0</v>
      </c>
      <c r="O24" s="126">
        <v>0.12</v>
      </c>
      <c r="Q24" s="126">
        <v>0.04</v>
      </c>
      <c r="S24" s="126">
        <v>-0.21</v>
      </c>
      <c r="U24" s="126">
        <v>0.04</v>
      </c>
      <c r="W24" s="126">
        <v>0.18</v>
      </c>
    </row>
    <row r="25" spans="1:23" ht="18" customHeight="1" x14ac:dyDescent="0.2">
      <c r="A25" s="28" t="s">
        <v>654</v>
      </c>
      <c r="B25" s="126">
        <v>0</v>
      </c>
      <c r="C25" s="126">
        <v>0</v>
      </c>
      <c r="D25" s="126">
        <v>0</v>
      </c>
      <c r="E25" s="126">
        <v>0</v>
      </c>
      <c r="G25" s="126">
        <v>0.02</v>
      </c>
      <c r="H25" s="126">
        <v>0.02</v>
      </c>
      <c r="I25" s="126">
        <v>0</v>
      </c>
      <c r="J25" s="126">
        <v>0</v>
      </c>
      <c r="L25" s="126">
        <v>0.03</v>
      </c>
      <c r="M25" s="126">
        <v>0.02</v>
      </c>
      <c r="N25" s="126">
        <v>0</v>
      </c>
      <c r="O25" s="126">
        <v>0</v>
      </c>
      <c r="P25" s="95"/>
      <c r="Q25" s="126">
        <v>0</v>
      </c>
      <c r="R25" s="95"/>
      <c r="S25" s="126">
        <v>0</v>
      </c>
      <c r="T25" s="95"/>
      <c r="U25" s="126">
        <v>0.04</v>
      </c>
      <c r="W25" s="126">
        <v>0.05</v>
      </c>
    </row>
    <row r="26" spans="1:23" ht="10.7" customHeight="1" x14ac:dyDescent="0.2">
      <c r="A26" s="28" t="s">
        <v>214</v>
      </c>
      <c r="B26" s="126">
        <v>0</v>
      </c>
      <c r="C26" s="126">
        <v>0</v>
      </c>
      <c r="D26" s="126">
        <v>0</v>
      </c>
      <c r="E26" s="126">
        <v>0.01</v>
      </c>
      <c r="G26" s="126">
        <v>0.01</v>
      </c>
      <c r="H26" s="126">
        <v>0.02</v>
      </c>
      <c r="I26" s="126">
        <v>0.04</v>
      </c>
      <c r="J26" s="126">
        <v>-0.02</v>
      </c>
      <c r="L26" s="126">
        <v>0</v>
      </c>
      <c r="M26" s="126">
        <v>0</v>
      </c>
      <c r="N26" s="126">
        <v>0</v>
      </c>
      <c r="O26" s="126">
        <v>0.03</v>
      </c>
      <c r="Q26" s="126">
        <v>0.01</v>
      </c>
      <c r="S26" s="126">
        <v>-0.02</v>
      </c>
      <c r="U26" s="126">
        <v>0.05</v>
      </c>
      <c r="W26" s="126">
        <v>0.03</v>
      </c>
    </row>
    <row r="27" spans="1:23" ht="10.7" customHeight="1" x14ac:dyDescent="0.2">
      <c r="A27" s="28" t="s">
        <v>189</v>
      </c>
      <c r="B27" s="128">
        <v>0</v>
      </c>
      <c r="C27" s="128">
        <v>0</v>
      </c>
      <c r="D27" s="128">
        <v>0</v>
      </c>
      <c r="E27" s="128">
        <v>-0.01</v>
      </c>
      <c r="G27" s="128">
        <v>-0.01</v>
      </c>
      <c r="H27" s="128">
        <v>0.03</v>
      </c>
      <c r="I27" s="128">
        <v>-7.0000000000000007E-2</v>
      </c>
      <c r="J27" s="128">
        <v>-0.56999999999999995</v>
      </c>
      <c r="L27" s="128">
        <v>0.05</v>
      </c>
      <c r="M27" s="128">
        <v>0.04</v>
      </c>
      <c r="N27" s="128">
        <v>0.03</v>
      </c>
      <c r="O27" s="128">
        <v>0</v>
      </c>
      <c r="Q27" s="128">
        <v>-0.01</v>
      </c>
      <c r="S27" s="128">
        <v>-0.56999999999999995</v>
      </c>
      <c r="U27" s="128">
        <v>-0.62</v>
      </c>
      <c r="W27" s="128">
        <v>0.12</v>
      </c>
    </row>
    <row r="28" spans="1:23" ht="10.7" customHeight="1" x14ac:dyDescent="0.2">
      <c r="A28" s="28" t="s">
        <v>111</v>
      </c>
      <c r="B28" s="129">
        <v>0</v>
      </c>
      <c r="C28" s="129">
        <v>0</v>
      </c>
      <c r="D28" s="129">
        <v>0</v>
      </c>
      <c r="E28" s="129">
        <v>0.04</v>
      </c>
      <c r="G28" s="129">
        <v>0.09</v>
      </c>
      <c r="H28" s="129">
        <v>0.12</v>
      </c>
      <c r="I28" s="129">
        <v>0.1</v>
      </c>
      <c r="J28" s="129">
        <v>-0.8</v>
      </c>
      <c r="L28" s="129">
        <v>0.13</v>
      </c>
      <c r="M28" s="129">
        <v>7.0000000000000007E-2</v>
      </c>
      <c r="N28" s="129">
        <v>0.03</v>
      </c>
      <c r="O28" s="129">
        <v>0.15</v>
      </c>
      <c r="Q28" s="129">
        <v>0.04</v>
      </c>
      <c r="S28" s="129">
        <v>-0.8</v>
      </c>
      <c r="U28" s="129">
        <v>-0.49</v>
      </c>
      <c r="W28" s="129">
        <v>0.38</v>
      </c>
    </row>
    <row r="29" spans="1:23" ht="10.7" customHeight="1" x14ac:dyDescent="0.2"/>
    <row r="30" spans="1:23" ht="10.7" customHeight="1" x14ac:dyDescent="0.2">
      <c r="A30" s="125" t="s">
        <v>215</v>
      </c>
    </row>
    <row r="31" spans="1:23" ht="10.7" customHeight="1" x14ac:dyDescent="0.2">
      <c r="A31" s="28" t="s">
        <v>93</v>
      </c>
      <c r="B31" s="126">
        <v>0</v>
      </c>
      <c r="C31" s="126">
        <v>0</v>
      </c>
      <c r="D31" s="126">
        <v>0</v>
      </c>
      <c r="E31" s="126">
        <v>-0.06</v>
      </c>
      <c r="G31" s="126">
        <v>0.03</v>
      </c>
      <c r="H31" s="126">
        <v>0.04</v>
      </c>
      <c r="I31" s="126">
        <v>0</v>
      </c>
      <c r="J31" s="126">
        <v>-0.08</v>
      </c>
      <c r="L31" s="126">
        <v>0.03</v>
      </c>
      <c r="M31" s="126">
        <v>0.02</v>
      </c>
      <c r="N31" s="126">
        <v>0.06</v>
      </c>
      <c r="O31" s="126">
        <v>-0.06</v>
      </c>
      <c r="Q31" s="126">
        <v>-0.06</v>
      </c>
      <c r="S31" s="126">
        <v>-0.08</v>
      </c>
      <c r="U31" s="126">
        <v>-0.01</v>
      </c>
      <c r="W31" s="126">
        <v>0.05</v>
      </c>
    </row>
    <row r="32" spans="1:23" ht="10.7" customHeight="1" x14ac:dyDescent="0.2">
      <c r="A32" s="28" t="s">
        <v>94</v>
      </c>
      <c r="B32" s="126">
        <v>0</v>
      </c>
      <c r="C32" s="126">
        <v>0</v>
      </c>
      <c r="D32" s="126">
        <v>0</v>
      </c>
      <c r="E32" s="126">
        <v>0.02</v>
      </c>
      <c r="G32" s="126">
        <v>-0.1</v>
      </c>
      <c r="H32" s="126">
        <v>-0.01</v>
      </c>
      <c r="I32" s="126">
        <v>-0.01</v>
      </c>
      <c r="J32" s="126">
        <v>0</v>
      </c>
      <c r="L32" s="126">
        <v>-0.06</v>
      </c>
      <c r="M32" s="126">
        <v>0</v>
      </c>
      <c r="N32" s="126">
        <v>-0.03</v>
      </c>
      <c r="O32" s="126">
        <v>-0.01</v>
      </c>
      <c r="Q32" s="126">
        <v>0.02</v>
      </c>
      <c r="S32" s="126">
        <v>0</v>
      </c>
      <c r="U32" s="126">
        <v>-0.12</v>
      </c>
      <c r="W32" s="126">
        <v>-0.1</v>
      </c>
    </row>
    <row r="33" spans="1:23" ht="10.7" customHeight="1" x14ac:dyDescent="0.2">
      <c r="A33" s="28" t="s">
        <v>98</v>
      </c>
      <c r="B33" s="126">
        <v>0</v>
      </c>
      <c r="C33" s="126">
        <v>0</v>
      </c>
      <c r="D33" s="126">
        <v>0</v>
      </c>
      <c r="E33" s="126">
        <v>-0.01</v>
      </c>
      <c r="G33" s="126">
        <v>-0.02</v>
      </c>
      <c r="H33" s="126">
        <v>0.03</v>
      </c>
      <c r="I33" s="126">
        <v>0.05</v>
      </c>
      <c r="J33" s="126">
        <v>-0.1</v>
      </c>
      <c r="L33" s="126">
        <v>-0.05</v>
      </c>
      <c r="M33" s="126">
        <v>-7.0000000000000007E-2</v>
      </c>
      <c r="N33" s="126">
        <v>0.01</v>
      </c>
      <c r="O33" s="126">
        <v>0</v>
      </c>
      <c r="Q33" s="126">
        <v>-0.01</v>
      </c>
      <c r="S33" s="126">
        <v>-0.1</v>
      </c>
      <c r="U33" s="126">
        <v>-0.04</v>
      </c>
      <c r="W33" s="126">
        <v>-0.11</v>
      </c>
    </row>
    <row r="34" spans="1:23" ht="10.7" customHeight="1" x14ac:dyDescent="0.2">
      <c r="A34" s="28" t="s">
        <v>104</v>
      </c>
      <c r="B34" s="126">
        <v>0</v>
      </c>
      <c r="C34" s="126">
        <v>0</v>
      </c>
      <c r="D34" s="126">
        <v>0</v>
      </c>
      <c r="E34" s="126">
        <v>0.01</v>
      </c>
      <c r="G34" s="126">
        <v>-0.02</v>
      </c>
      <c r="H34" s="126">
        <v>0.02</v>
      </c>
      <c r="I34" s="126">
        <v>0.03</v>
      </c>
      <c r="J34" s="126">
        <v>0.02</v>
      </c>
      <c r="L34" s="126">
        <v>0.01</v>
      </c>
      <c r="M34" s="126">
        <v>0.03</v>
      </c>
      <c r="N34" s="126">
        <v>0.02</v>
      </c>
      <c r="O34" s="126">
        <v>0.02</v>
      </c>
      <c r="Q34" s="126">
        <v>0.01</v>
      </c>
      <c r="S34" s="126">
        <v>0.02</v>
      </c>
      <c r="U34" s="126">
        <v>0.05</v>
      </c>
      <c r="W34" s="126">
        <v>0.08</v>
      </c>
    </row>
    <row r="35" spans="1:23" ht="10.7" customHeight="1" x14ac:dyDescent="0.2">
      <c r="A35" s="28" t="s">
        <v>109</v>
      </c>
      <c r="B35" s="128">
        <v>0</v>
      </c>
      <c r="C35" s="128">
        <v>0</v>
      </c>
      <c r="D35" s="128">
        <v>0</v>
      </c>
      <c r="E35" s="128">
        <v>0.05</v>
      </c>
      <c r="G35" s="128">
        <v>-7.0000000000000007E-2</v>
      </c>
      <c r="H35" s="128">
        <v>-0.04</v>
      </c>
      <c r="I35" s="128">
        <v>0.01</v>
      </c>
      <c r="J35" s="128">
        <v>-0.01</v>
      </c>
      <c r="L35" s="128">
        <v>0.04</v>
      </c>
      <c r="M35" s="128">
        <v>-0.02</v>
      </c>
      <c r="N35" s="128">
        <v>0.01</v>
      </c>
      <c r="O35" s="128">
        <v>0.01</v>
      </c>
      <c r="Q35" s="128">
        <v>0.05</v>
      </c>
      <c r="S35" s="128">
        <v>-0.01</v>
      </c>
      <c r="U35" s="128">
        <v>-0.11</v>
      </c>
      <c r="W35" s="128">
        <v>0.04</v>
      </c>
    </row>
    <row r="36" spans="1:23" ht="10.7" customHeight="1" x14ac:dyDescent="0.2">
      <c r="A36" s="28" t="s">
        <v>111</v>
      </c>
      <c r="B36" s="129">
        <v>0</v>
      </c>
      <c r="C36" s="129">
        <v>0</v>
      </c>
      <c r="D36" s="129">
        <v>0</v>
      </c>
      <c r="E36" s="129">
        <v>0.01</v>
      </c>
      <c r="G36" s="129">
        <v>-0.18</v>
      </c>
      <c r="H36" s="129">
        <v>0.04</v>
      </c>
      <c r="I36" s="129">
        <v>0.08</v>
      </c>
      <c r="J36" s="129">
        <v>-0.17</v>
      </c>
      <c r="L36" s="129">
        <v>-0.03</v>
      </c>
      <c r="M36" s="129">
        <v>-0.04</v>
      </c>
      <c r="N36" s="129">
        <v>7.0000000000000007E-2</v>
      </c>
      <c r="O36" s="129">
        <v>-0.04</v>
      </c>
      <c r="Q36" s="129">
        <v>0.01</v>
      </c>
      <c r="S36" s="129">
        <v>-0.17</v>
      </c>
      <c r="U36" s="129">
        <v>-0.23</v>
      </c>
      <c r="W36" s="129">
        <v>-0.04</v>
      </c>
    </row>
    <row r="37" spans="1:23" ht="5.85" customHeight="1" x14ac:dyDescent="0.2"/>
    <row r="38" spans="1:23" ht="10.7" customHeight="1" x14ac:dyDescent="0.2">
      <c r="A38" s="125" t="s">
        <v>216</v>
      </c>
    </row>
    <row r="39" spans="1:23" ht="20.85" customHeight="1" x14ac:dyDescent="0.2">
      <c r="A39" s="28" t="s">
        <v>217</v>
      </c>
      <c r="B39" s="126">
        <v>0</v>
      </c>
      <c r="C39" s="126">
        <v>0</v>
      </c>
      <c r="D39" s="126">
        <v>0</v>
      </c>
      <c r="E39" s="126">
        <v>-0.01</v>
      </c>
      <c r="G39" s="126">
        <v>-0.04</v>
      </c>
      <c r="H39" s="126">
        <v>0</v>
      </c>
      <c r="I39" s="126">
        <v>-0.05</v>
      </c>
      <c r="J39" s="126">
        <v>-0.03</v>
      </c>
      <c r="L39" s="126">
        <v>0.02</v>
      </c>
      <c r="M39" s="126">
        <v>0.01</v>
      </c>
      <c r="N39" s="126">
        <v>0.03</v>
      </c>
      <c r="O39" s="126">
        <v>0.01</v>
      </c>
      <c r="Q39" s="126">
        <v>-0.01</v>
      </c>
      <c r="S39" s="126">
        <v>-0.03</v>
      </c>
      <c r="U39" s="126">
        <v>-0.12</v>
      </c>
      <c r="W39" s="126">
        <v>7.0000000000000007E-2</v>
      </c>
    </row>
    <row r="40" spans="1:23" ht="10.7" customHeight="1" x14ac:dyDescent="0.2">
      <c r="A40" s="28" t="s">
        <v>218</v>
      </c>
      <c r="B40" s="126">
        <v>0</v>
      </c>
      <c r="C40" s="126">
        <v>0</v>
      </c>
      <c r="D40" s="126">
        <v>0</v>
      </c>
      <c r="E40" s="126">
        <v>0.08</v>
      </c>
      <c r="G40" s="126">
        <v>0.11</v>
      </c>
      <c r="H40" s="126">
        <v>0.11</v>
      </c>
      <c r="I40" s="126">
        <v>7.0000000000000007E-2</v>
      </c>
      <c r="J40" s="126">
        <v>0.11</v>
      </c>
      <c r="L40" s="126">
        <v>0.01</v>
      </c>
      <c r="M40" s="126">
        <v>0.05</v>
      </c>
      <c r="N40" s="126">
        <v>0.01</v>
      </c>
      <c r="O40" s="126">
        <v>0.02</v>
      </c>
      <c r="Q40" s="126">
        <v>0.08</v>
      </c>
      <c r="S40" s="126">
        <v>0.11</v>
      </c>
      <c r="U40" s="126">
        <v>0.4</v>
      </c>
      <c r="W40" s="126">
        <v>0.09</v>
      </c>
    </row>
    <row r="41" spans="1:23" ht="10.7" customHeight="1" x14ac:dyDescent="0.2">
      <c r="A41" s="28" t="s">
        <v>219</v>
      </c>
      <c r="B41" s="126">
        <v>0</v>
      </c>
      <c r="C41" s="126">
        <v>0</v>
      </c>
      <c r="D41" s="126">
        <v>0</v>
      </c>
      <c r="E41" s="126">
        <v>0.01</v>
      </c>
      <c r="G41" s="126">
        <v>-0.06</v>
      </c>
      <c r="H41" s="126">
        <v>-0.04</v>
      </c>
      <c r="I41" s="126">
        <v>-0.05</v>
      </c>
      <c r="J41" s="126">
        <v>-0.03</v>
      </c>
      <c r="L41" s="126">
        <v>0.02</v>
      </c>
      <c r="M41" s="126">
        <v>0.02</v>
      </c>
      <c r="N41" s="126">
        <v>0.04</v>
      </c>
      <c r="O41" s="126">
        <v>0.01</v>
      </c>
      <c r="Q41" s="126">
        <v>0.01</v>
      </c>
      <c r="S41" s="126">
        <v>-0.03</v>
      </c>
      <c r="U41" s="126">
        <v>-0.18</v>
      </c>
      <c r="W41" s="126">
        <v>0.09</v>
      </c>
    </row>
    <row r="42" spans="1:23" ht="10.7" customHeight="1" x14ac:dyDescent="0.2">
      <c r="A42" s="28" t="s">
        <v>220</v>
      </c>
      <c r="B42" s="126">
        <v>0</v>
      </c>
      <c r="C42" s="126">
        <v>0</v>
      </c>
      <c r="D42" s="126">
        <v>0</v>
      </c>
      <c r="E42" s="126">
        <v>-0.09</v>
      </c>
      <c r="G42" s="126">
        <v>0</v>
      </c>
      <c r="H42" s="126">
        <v>0.12</v>
      </c>
      <c r="I42" s="126">
        <v>0.04</v>
      </c>
      <c r="J42" s="126">
        <v>0.04</v>
      </c>
      <c r="L42" s="126">
        <v>-0.01</v>
      </c>
      <c r="M42" s="126">
        <v>0.01</v>
      </c>
      <c r="N42" s="126">
        <v>-0.05</v>
      </c>
      <c r="O42" s="126">
        <v>-0.05</v>
      </c>
      <c r="Q42" s="126">
        <v>-0.09</v>
      </c>
      <c r="S42" s="126">
        <v>0.04</v>
      </c>
      <c r="U42" s="126">
        <v>0.2</v>
      </c>
      <c r="W42" s="126">
        <v>-0.1</v>
      </c>
    </row>
    <row r="43" spans="1:23" ht="10.7" customHeight="1" x14ac:dyDescent="0.2"/>
    <row r="44" spans="1:23" ht="10.7" customHeight="1" x14ac:dyDescent="0.2">
      <c r="A44" s="125" t="s">
        <v>221</v>
      </c>
      <c r="B44" s="129">
        <v>0</v>
      </c>
      <c r="C44" s="129">
        <v>0</v>
      </c>
      <c r="D44" s="129">
        <v>0</v>
      </c>
      <c r="E44" s="129">
        <v>0.03</v>
      </c>
      <c r="G44" s="129">
        <v>-0.1</v>
      </c>
      <c r="H44" s="129">
        <v>0.32</v>
      </c>
      <c r="I44" s="129">
        <v>0.26</v>
      </c>
      <c r="J44" s="129">
        <v>-1.1000000000000001</v>
      </c>
      <c r="L44" s="129">
        <v>0.01</v>
      </c>
      <c r="M44" s="129">
        <v>0.04</v>
      </c>
      <c r="N44" s="129">
        <v>0.17</v>
      </c>
      <c r="O44" s="129">
        <v>0.1</v>
      </c>
      <c r="Q44" s="129">
        <v>0.03</v>
      </c>
      <c r="S44" s="129">
        <v>-1.1000000000000001</v>
      </c>
      <c r="U44" s="129">
        <v>-0.62</v>
      </c>
      <c r="W44" s="129">
        <v>0.32</v>
      </c>
    </row>
    <row r="45" spans="1:23" ht="5.85" customHeight="1" x14ac:dyDescent="0.2"/>
    <row r="46" spans="1:23" ht="10.7" customHeight="1" x14ac:dyDescent="0.2">
      <c r="A46" s="279" t="s">
        <v>157</v>
      </c>
      <c r="B46" s="279"/>
      <c r="C46" s="279"/>
      <c r="D46" s="279"/>
      <c r="E46" s="279"/>
      <c r="F46" s="279"/>
      <c r="G46" s="279"/>
      <c r="H46" s="279"/>
      <c r="I46" s="279"/>
      <c r="J46" s="279"/>
      <c r="K46" s="279"/>
      <c r="L46" s="279"/>
      <c r="M46" s="279"/>
      <c r="N46" s="279"/>
      <c r="O46" s="279"/>
      <c r="P46" s="279"/>
      <c r="Q46" s="279"/>
      <c r="R46" s="279"/>
      <c r="S46" s="279"/>
      <c r="T46" s="279"/>
      <c r="U46" s="279"/>
      <c r="V46" s="279"/>
      <c r="W46" s="279"/>
    </row>
    <row r="47" spans="1:23" ht="10.7" customHeight="1" x14ac:dyDescent="0.2">
      <c r="A47" s="277" t="s">
        <v>222</v>
      </c>
      <c r="B47" s="271"/>
      <c r="C47" s="271"/>
      <c r="D47" s="271"/>
      <c r="E47" s="271"/>
      <c r="F47" s="271"/>
      <c r="G47" s="271"/>
      <c r="H47" s="271"/>
      <c r="I47" s="271"/>
      <c r="J47" s="271"/>
      <c r="K47" s="271"/>
      <c r="L47" s="271"/>
      <c r="M47" s="271"/>
      <c r="N47" s="271"/>
      <c r="O47" s="271"/>
      <c r="P47" s="271"/>
      <c r="Q47" s="271"/>
      <c r="R47" s="271"/>
      <c r="S47" s="271"/>
      <c r="T47" s="271"/>
      <c r="U47" s="271"/>
      <c r="V47" s="271"/>
      <c r="W47" s="271"/>
    </row>
    <row r="48" spans="1:23" ht="10.7" customHeight="1" x14ac:dyDescent="0.2">
      <c r="A48" s="277" t="s">
        <v>223</v>
      </c>
      <c r="B48" s="271"/>
      <c r="C48" s="271"/>
      <c r="D48" s="271"/>
      <c r="E48" s="271"/>
      <c r="F48" s="271"/>
      <c r="G48" s="271"/>
      <c r="H48" s="271"/>
      <c r="I48" s="271"/>
      <c r="J48" s="271"/>
      <c r="K48" s="271"/>
      <c r="L48" s="271"/>
      <c r="M48" s="271"/>
      <c r="N48" s="271"/>
      <c r="O48" s="271"/>
      <c r="P48" s="271"/>
      <c r="Q48" s="271"/>
      <c r="R48" s="271"/>
      <c r="S48" s="271"/>
      <c r="T48" s="271"/>
      <c r="U48" s="271"/>
      <c r="V48" s="271"/>
      <c r="W48" s="271"/>
    </row>
    <row r="49" spans="1:23" ht="19.5" customHeight="1" x14ac:dyDescent="0.2">
      <c r="A49" s="277" t="s">
        <v>224</v>
      </c>
      <c r="B49" s="271"/>
      <c r="C49" s="271"/>
      <c r="D49" s="271"/>
      <c r="E49" s="271"/>
      <c r="F49" s="271"/>
      <c r="G49" s="271"/>
      <c r="H49" s="271"/>
      <c r="I49" s="271"/>
      <c r="J49" s="271"/>
      <c r="K49" s="271"/>
      <c r="L49" s="271"/>
      <c r="M49" s="271"/>
      <c r="N49" s="271"/>
      <c r="O49" s="271"/>
      <c r="P49" s="271"/>
      <c r="Q49" s="271"/>
      <c r="R49" s="271"/>
      <c r="S49" s="271"/>
      <c r="T49" s="271"/>
      <c r="U49" s="271"/>
      <c r="V49" s="271"/>
      <c r="W49" s="271"/>
    </row>
  </sheetData>
  <mergeCells count="8">
    <mergeCell ref="A49:W49"/>
    <mergeCell ref="A2:A3"/>
    <mergeCell ref="B2:E2"/>
    <mergeCell ref="G2:J2"/>
    <mergeCell ref="L2:O2"/>
    <mergeCell ref="A48:W48"/>
    <mergeCell ref="A47:W47"/>
    <mergeCell ref="A46:W46"/>
  </mergeCells>
  <pageMargins left="0.75" right="0.75" top="1" bottom="1" header="0.5" footer="0.5"/>
  <pageSetup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28"/>
  <sheetViews>
    <sheetView showRuler="0" topLeftCell="A10" zoomScale="160" zoomScaleNormal="160" workbookViewId="0">
      <selection activeCell="Y6" sqref="Y6"/>
    </sheetView>
  </sheetViews>
  <sheetFormatPr baseColWidth="10" defaultColWidth="13.140625" defaultRowHeight="12.75" x14ac:dyDescent="0.2"/>
  <cols>
    <col min="1" max="1" width="35.85546875" customWidth="1"/>
    <col min="2" max="4" width="7.5703125" hidden="1" customWidth="1"/>
    <col min="5" max="5" width="7.5703125" customWidth="1"/>
    <col min="6" max="6" width="0.28515625" customWidth="1"/>
    <col min="7" max="10" width="7.5703125" customWidth="1"/>
    <col min="11" max="11" width="0.28515625" customWidth="1"/>
    <col min="12" max="15" width="7.5703125" customWidth="1"/>
    <col min="16" max="16" width="0.28515625" customWidth="1"/>
    <col min="17" max="17" width="7.5703125" hidden="1" customWidth="1"/>
    <col min="18" max="18" width="0.28515625" hidden="1" customWidth="1"/>
    <col min="19" max="19" width="7.5703125" hidden="1" customWidth="1"/>
    <col min="20" max="20" width="0.28515625" hidden="1" customWidth="1"/>
    <col min="21" max="21" width="7.5703125" customWidth="1"/>
    <col min="22" max="22" width="0.28515625" customWidth="1"/>
    <col min="23" max="23" width="7.5703125" customWidth="1"/>
  </cols>
  <sheetData>
    <row r="1" spans="1:24" ht="10.7" customHeight="1" x14ac:dyDescent="0.2">
      <c r="A1" s="288" t="s">
        <v>225</v>
      </c>
      <c r="B1" s="288"/>
      <c r="C1" s="288"/>
      <c r="D1" s="288"/>
      <c r="E1" s="12"/>
      <c r="F1" s="12"/>
      <c r="G1" s="12"/>
      <c r="H1" s="12"/>
      <c r="I1" s="12"/>
      <c r="J1" s="12"/>
      <c r="K1" s="12"/>
      <c r="L1" s="12"/>
      <c r="M1" s="12"/>
      <c r="N1" s="12"/>
      <c r="O1" s="12"/>
      <c r="P1" s="12"/>
      <c r="Q1" s="12"/>
      <c r="R1" s="12"/>
      <c r="S1" s="12"/>
      <c r="T1" s="12"/>
      <c r="U1" s="12"/>
      <c r="V1" s="12"/>
      <c r="W1" s="12"/>
    </row>
    <row r="2" spans="1:24" ht="10.7" customHeight="1" x14ac:dyDescent="0.2">
      <c r="A2" s="292"/>
      <c r="B2" s="294">
        <v>2021</v>
      </c>
      <c r="C2" s="292"/>
      <c r="D2" s="292"/>
      <c r="E2" s="292"/>
      <c r="F2" s="237"/>
      <c r="G2" s="294">
        <v>2020</v>
      </c>
      <c r="H2" s="292"/>
      <c r="I2" s="292"/>
      <c r="J2" s="292"/>
      <c r="K2" s="237"/>
      <c r="L2" s="294">
        <v>2019</v>
      </c>
      <c r="M2" s="292"/>
      <c r="N2" s="292"/>
      <c r="O2" s="292"/>
      <c r="P2" s="237"/>
      <c r="Q2" s="247">
        <v>2021</v>
      </c>
      <c r="R2" s="237"/>
      <c r="S2" s="247">
        <v>2020</v>
      </c>
      <c r="T2" s="237"/>
      <c r="U2" s="247">
        <v>2020</v>
      </c>
      <c r="V2" s="237"/>
      <c r="W2" s="247">
        <v>2019</v>
      </c>
      <c r="X2" s="238"/>
    </row>
    <row r="3" spans="1:24" ht="10.7" customHeight="1" x14ac:dyDescent="0.2">
      <c r="A3" s="292"/>
      <c r="B3" s="248" t="str">
        <f>Profitability!$B$3</f>
        <v>Q4</v>
      </c>
      <c r="C3" s="248" t="str">
        <f>Profitability!$C$3</f>
        <v>Q3</v>
      </c>
      <c r="D3" s="248" t="str">
        <f>Profitability!$D$3</f>
        <v>Q2</v>
      </c>
      <c r="E3" s="248" t="str">
        <f>Profitability!$E$3</f>
        <v>Q1</v>
      </c>
      <c r="F3" s="238"/>
      <c r="G3" s="248" t="s">
        <v>132</v>
      </c>
      <c r="H3" s="248" t="s">
        <v>133</v>
      </c>
      <c r="I3" s="248" t="s">
        <v>134</v>
      </c>
      <c r="J3" s="248" t="s">
        <v>135</v>
      </c>
      <c r="K3" s="238"/>
      <c r="L3" s="248" t="s">
        <v>132</v>
      </c>
      <c r="M3" s="248" t="s">
        <v>133</v>
      </c>
      <c r="N3" s="248" t="s">
        <v>134</v>
      </c>
      <c r="O3" s="248" t="s">
        <v>135</v>
      </c>
      <c r="P3" s="238"/>
      <c r="Q3" s="248" t="s">
        <v>136</v>
      </c>
      <c r="R3" s="238"/>
      <c r="S3" s="248" t="s">
        <v>136</v>
      </c>
      <c r="T3" s="238"/>
      <c r="U3" s="248" t="s">
        <v>137</v>
      </c>
      <c r="V3" s="238"/>
      <c r="W3" s="248" t="s">
        <v>137</v>
      </c>
      <c r="X3" s="238"/>
    </row>
    <row r="4" spans="1:24" ht="4.1500000000000004" customHeight="1" x14ac:dyDescent="0.2">
      <c r="A4" s="249"/>
      <c r="B4" s="249"/>
      <c r="C4" s="249"/>
      <c r="D4" s="249"/>
      <c r="E4" s="249"/>
      <c r="F4" s="249"/>
      <c r="G4" s="249"/>
      <c r="H4" s="249"/>
      <c r="I4" s="249"/>
      <c r="J4" s="249"/>
      <c r="K4" s="249"/>
      <c r="L4" s="249"/>
      <c r="M4" s="249"/>
      <c r="N4" s="249"/>
      <c r="O4" s="249"/>
      <c r="P4" s="249"/>
      <c r="Q4" s="249"/>
      <c r="R4" s="249"/>
      <c r="S4" s="249"/>
      <c r="T4" s="249"/>
      <c r="U4" s="249"/>
      <c r="V4" s="249"/>
      <c r="W4" s="249"/>
      <c r="X4" s="238"/>
    </row>
    <row r="5" spans="1:24" ht="10.7" customHeight="1" x14ac:dyDescent="0.2">
      <c r="A5" s="250" t="s">
        <v>226</v>
      </c>
      <c r="B5" s="238"/>
      <c r="C5" s="238"/>
      <c r="D5" s="238"/>
      <c r="E5" s="238"/>
      <c r="F5" s="238"/>
      <c r="G5" s="238"/>
      <c r="H5" s="238"/>
      <c r="I5" s="238"/>
      <c r="J5" s="238"/>
      <c r="K5" s="238"/>
      <c r="L5" s="238"/>
      <c r="M5" s="238"/>
      <c r="N5" s="238"/>
      <c r="O5" s="238"/>
      <c r="P5" s="238"/>
      <c r="Q5" s="238"/>
      <c r="R5" s="238"/>
      <c r="S5" s="238"/>
      <c r="T5" s="238"/>
      <c r="U5" s="238"/>
      <c r="V5" s="238"/>
      <c r="W5" s="238"/>
      <c r="X5" s="238"/>
    </row>
    <row r="6" spans="1:24" ht="12.6" customHeight="1" x14ac:dyDescent="0.2">
      <c r="A6" s="222" t="s">
        <v>227</v>
      </c>
      <c r="B6" s="233"/>
      <c r="C6" s="233"/>
      <c r="D6" s="233"/>
      <c r="E6" s="246">
        <v>1.61</v>
      </c>
      <c r="F6" s="238"/>
      <c r="G6" s="246">
        <v>1.6</v>
      </c>
      <c r="H6" s="246">
        <v>2.0299999999999998</v>
      </c>
      <c r="I6" s="246">
        <v>1.71</v>
      </c>
      <c r="J6" s="246">
        <v>0.36</v>
      </c>
      <c r="K6" s="238"/>
      <c r="L6" s="246">
        <v>1.59</v>
      </c>
      <c r="M6" s="246">
        <v>1.72</v>
      </c>
      <c r="N6" s="246">
        <v>1.69</v>
      </c>
      <c r="O6" s="246">
        <v>1.4</v>
      </c>
      <c r="P6" s="238"/>
      <c r="Q6" s="246">
        <v>1.61</v>
      </c>
      <c r="R6" s="238"/>
      <c r="S6" s="246">
        <v>0.36</v>
      </c>
      <c r="T6" s="238"/>
      <c r="U6" s="246">
        <v>5.7</v>
      </c>
      <c r="V6" s="238"/>
      <c r="W6" s="246">
        <v>6.4</v>
      </c>
      <c r="X6" s="238"/>
    </row>
    <row r="7" spans="1:24" ht="12.6" customHeight="1" x14ac:dyDescent="0.2">
      <c r="A7" s="251" t="s">
        <v>228</v>
      </c>
      <c r="B7" s="252"/>
      <c r="C7" s="252"/>
      <c r="D7" s="252"/>
      <c r="E7" s="253">
        <v>0.127</v>
      </c>
      <c r="F7" s="254"/>
      <c r="G7" s="253">
        <v>0.106</v>
      </c>
      <c r="H7" s="253">
        <v>0.109</v>
      </c>
      <c r="I7" s="253">
        <v>0.105</v>
      </c>
      <c r="J7" s="253">
        <v>0.107</v>
      </c>
      <c r="K7" s="255"/>
      <c r="L7" s="253">
        <v>0.12859300000000001</v>
      </c>
      <c r="M7" s="253">
        <v>0.12667700000000001</v>
      </c>
      <c r="N7" s="253">
        <v>0.12573699999999999</v>
      </c>
      <c r="O7" s="253">
        <v>0.12427000000000001</v>
      </c>
      <c r="P7" s="254"/>
      <c r="Q7" s="256">
        <v>0</v>
      </c>
      <c r="R7" s="254"/>
      <c r="S7" s="256">
        <v>0</v>
      </c>
      <c r="T7" s="254"/>
      <c r="U7" s="257">
        <v>0</v>
      </c>
      <c r="V7" s="254"/>
      <c r="W7" s="257">
        <v>0</v>
      </c>
      <c r="X7" s="238"/>
    </row>
    <row r="8" spans="1:24" ht="10.7" hidden="1" customHeight="1" x14ac:dyDescent="0.2">
      <c r="A8" s="238"/>
      <c r="B8" s="238"/>
      <c r="C8" s="238"/>
      <c r="D8" s="238"/>
      <c r="E8" s="238"/>
      <c r="F8" s="238"/>
      <c r="G8" s="238"/>
      <c r="H8" s="238"/>
      <c r="I8" s="238"/>
      <c r="J8" s="238"/>
      <c r="K8" s="238"/>
      <c r="L8" s="238"/>
      <c r="M8" s="238"/>
      <c r="N8" s="238"/>
      <c r="O8" s="238"/>
      <c r="P8" s="238"/>
      <c r="Q8" s="238"/>
      <c r="R8" s="238"/>
      <c r="S8" s="238"/>
      <c r="T8" s="238"/>
      <c r="U8" s="238"/>
      <c r="V8" s="238"/>
      <c r="W8" s="238"/>
      <c r="X8" s="238"/>
    </row>
    <row r="9" spans="1:24" ht="3.2" customHeight="1" x14ac:dyDescent="0.2">
      <c r="A9" s="238"/>
      <c r="B9" s="238"/>
      <c r="C9" s="238"/>
      <c r="D9" s="238"/>
      <c r="E9" s="238"/>
      <c r="F9" s="238"/>
      <c r="G9" s="238"/>
      <c r="H9" s="238"/>
      <c r="I9" s="238"/>
      <c r="J9" s="238"/>
      <c r="K9" s="238"/>
      <c r="L9" s="238"/>
      <c r="M9" s="238"/>
      <c r="N9" s="238"/>
      <c r="O9" s="238"/>
      <c r="P9" s="238"/>
      <c r="Q9" s="238"/>
      <c r="R9" s="238"/>
      <c r="S9" s="238"/>
      <c r="T9" s="238"/>
      <c r="U9" s="238"/>
      <c r="V9" s="238"/>
      <c r="W9" s="238"/>
      <c r="X9" s="238"/>
    </row>
    <row r="10" spans="1:24" ht="30.75" customHeight="1" x14ac:dyDescent="0.2">
      <c r="A10" s="250" t="s">
        <v>229</v>
      </c>
      <c r="B10" s="238"/>
      <c r="C10" s="238"/>
      <c r="D10" s="238"/>
      <c r="E10" s="238"/>
      <c r="F10" s="238"/>
      <c r="G10" s="238"/>
      <c r="H10" s="238"/>
      <c r="I10" s="238"/>
      <c r="J10" s="238"/>
      <c r="K10" s="238"/>
      <c r="L10" s="238"/>
      <c r="M10" s="238"/>
      <c r="N10" s="238"/>
      <c r="O10" s="238"/>
      <c r="P10" s="238"/>
      <c r="Q10" s="238"/>
      <c r="R10" s="238"/>
      <c r="S10" s="238"/>
      <c r="T10" s="238"/>
      <c r="U10" s="238"/>
      <c r="V10" s="238"/>
      <c r="W10" s="238"/>
      <c r="X10" s="238"/>
    </row>
    <row r="11" spans="1:24" ht="19.149999999999999" customHeight="1" x14ac:dyDescent="0.2">
      <c r="A11" s="222" t="s">
        <v>230</v>
      </c>
      <c r="B11" s="246">
        <v>0</v>
      </c>
      <c r="C11" s="246">
        <v>0</v>
      </c>
      <c r="D11" s="246">
        <v>0</v>
      </c>
      <c r="E11" s="246">
        <v>-0.04</v>
      </c>
      <c r="F11" s="238"/>
      <c r="G11" s="246">
        <v>-0.09</v>
      </c>
      <c r="H11" s="246">
        <v>-0.12</v>
      </c>
      <c r="I11" s="246">
        <v>-0.1</v>
      </c>
      <c r="J11" s="246">
        <v>0.8</v>
      </c>
      <c r="K11" s="238"/>
      <c r="L11" s="246">
        <v>-0.13</v>
      </c>
      <c r="M11" s="246">
        <v>-7.0000000000000007E-2</v>
      </c>
      <c r="N11" s="246">
        <v>-0.03</v>
      </c>
      <c r="O11" s="246">
        <v>-0.15</v>
      </c>
      <c r="P11" s="238"/>
      <c r="Q11" s="246">
        <v>-0.04</v>
      </c>
      <c r="R11" s="238"/>
      <c r="S11" s="246">
        <v>0.8</v>
      </c>
      <c r="T11" s="238"/>
      <c r="U11" s="246">
        <v>0.49</v>
      </c>
      <c r="V11" s="238"/>
      <c r="W11" s="246">
        <v>-0.38</v>
      </c>
      <c r="X11" s="238"/>
    </row>
    <row r="12" spans="1:24" ht="12.6" customHeight="1" x14ac:dyDescent="0.2">
      <c r="A12" s="258" t="s">
        <v>168</v>
      </c>
      <c r="B12" s="246">
        <v>0</v>
      </c>
      <c r="C12" s="224">
        <v>0</v>
      </c>
      <c r="D12" s="224">
        <v>0</v>
      </c>
      <c r="E12" s="224">
        <v>0</v>
      </c>
      <c r="F12" s="237"/>
      <c r="G12" s="246">
        <v>-0.04</v>
      </c>
      <c r="H12" s="224">
        <v>0</v>
      </c>
      <c r="I12" s="224">
        <v>0</v>
      </c>
      <c r="J12" s="224">
        <v>0</v>
      </c>
      <c r="K12" s="237"/>
      <c r="L12" s="246">
        <v>-0.02</v>
      </c>
      <c r="M12" s="224">
        <v>0</v>
      </c>
      <c r="N12" s="224">
        <v>0</v>
      </c>
      <c r="O12" s="224">
        <v>0</v>
      </c>
      <c r="P12" s="245"/>
      <c r="Q12" s="246">
        <v>0</v>
      </c>
      <c r="R12" s="237"/>
      <c r="S12" s="246">
        <v>0</v>
      </c>
      <c r="T12" s="237"/>
      <c r="U12" s="246">
        <v>-0.04</v>
      </c>
      <c r="V12" s="237"/>
      <c r="W12" s="246">
        <v>-0.02</v>
      </c>
      <c r="X12" s="238"/>
    </row>
    <row r="13" spans="1:24" ht="26.65" customHeight="1" x14ac:dyDescent="0.2">
      <c r="A13" s="258" t="s">
        <v>175</v>
      </c>
      <c r="B13" s="246">
        <v>0</v>
      </c>
      <c r="C13" s="246">
        <v>0</v>
      </c>
      <c r="D13" s="246">
        <v>0</v>
      </c>
      <c r="E13" s="246">
        <v>0.03</v>
      </c>
      <c r="F13" s="237"/>
      <c r="G13" s="246">
        <v>0.05</v>
      </c>
      <c r="H13" s="246">
        <v>-0.04</v>
      </c>
      <c r="I13" s="246">
        <v>-0.02</v>
      </c>
      <c r="J13" s="224">
        <v>0</v>
      </c>
      <c r="K13" s="237"/>
      <c r="L13" s="224">
        <v>0</v>
      </c>
      <c r="M13" s="246">
        <v>-0.13</v>
      </c>
      <c r="N13" s="224">
        <v>0</v>
      </c>
      <c r="O13" s="224">
        <v>0</v>
      </c>
      <c r="P13" s="245"/>
      <c r="Q13" s="246">
        <v>0.03</v>
      </c>
      <c r="R13" s="237"/>
      <c r="S13" s="246">
        <v>0</v>
      </c>
      <c r="T13" s="237"/>
      <c r="U13" s="246">
        <v>-0.01</v>
      </c>
      <c r="V13" s="237"/>
      <c r="W13" s="246">
        <v>-0.13</v>
      </c>
      <c r="X13" s="238"/>
    </row>
    <row r="14" spans="1:24" ht="12.6" customHeight="1" x14ac:dyDescent="0.2">
      <c r="A14" s="258" t="s">
        <v>231</v>
      </c>
      <c r="B14" s="246">
        <v>0</v>
      </c>
      <c r="C14" s="246">
        <v>0</v>
      </c>
      <c r="D14" s="246">
        <v>0</v>
      </c>
      <c r="E14" s="246">
        <v>0.13</v>
      </c>
      <c r="F14" s="238"/>
      <c r="G14" s="246">
        <v>0.12</v>
      </c>
      <c r="H14" s="246">
        <v>0.16</v>
      </c>
      <c r="I14" s="246">
        <v>7.0000000000000007E-2</v>
      </c>
      <c r="J14" s="246">
        <v>7.0000000000000007E-2</v>
      </c>
      <c r="K14" s="238"/>
      <c r="L14" s="246">
        <v>0.06</v>
      </c>
      <c r="M14" s="246">
        <v>0.06</v>
      </c>
      <c r="N14" s="246">
        <v>7.0000000000000007E-2</v>
      </c>
      <c r="O14" s="246">
        <v>0.06</v>
      </c>
      <c r="P14" s="238"/>
      <c r="Q14" s="246">
        <v>0.13</v>
      </c>
      <c r="R14" s="238"/>
      <c r="S14" s="246">
        <v>7.0000000000000007E-2</v>
      </c>
      <c r="T14" s="238"/>
      <c r="U14" s="246">
        <v>0.42</v>
      </c>
      <c r="V14" s="238"/>
      <c r="W14" s="246">
        <v>0.25</v>
      </c>
      <c r="X14" s="238"/>
    </row>
    <row r="15" spans="1:24" ht="15.75" customHeight="1" x14ac:dyDescent="0.2">
      <c r="A15" s="258" t="s">
        <v>171</v>
      </c>
      <c r="B15" s="246">
        <v>0</v>
      </c>
      <c r="C15" s="246">
        <v>0</v>
      </c>
      <c r="D15" s="246">
        <v>0</v>
      </c>
      <c r="E15" s="246">
        <v>0.06</v>
      </c>
      <c r="F15" s="238"/>
      <c r="G15" s="246">
        <v>0.05</v>
      </c>
      <c r="H15" s="246">
        <v>0.05</v>
      </c>
      <c r="I15" s="246">
        <v>0.05</v>
      </c>
      <c r="J15" s="246">
        <v>0.04</v>
      </c>
      <c r="K15" s="238"/>
      <c r="L15" s="246">
        <v>0.03</v>
      </c>
      <c r="M15" s="246">
        <v>0.03</v>
      </c>
      <c r="N15" s="246">
        <v>0.03</v>
      </c>
      <c r="O15" s="246">
        <v>0.02</v>
      </c>
      <c r="P15" s="238"/>
      <c r="Q15" s="246">
        <v>0.06</v>
      </c>
      <c r="R15" s="238"/>
      <c r="S15" s="246">
        <v>0.04</v>
      </c>
      <c r="T15" s="238"/>
      <c r="U15" s="246">
        <v>0.19</v>
      </c>
      <c r="V15" s="238"/>
      <c r="W15" s="246">
        <v>0.11</v>
      </c>
      <c r="X15" s="238"/>
    </row>
    <row r="16" spans="1:24" ht="12.6" customHeight="1" x14ac:dyDescent="0.2">
      <c r="A16" s="258" t="s">
        <v>232</v>
      </c>
      <c r="B16" s="259">
        <v>0</v>
      </c>
      <c r="C16" s="259">
        <v>0</v>
      </c>
      <c r="D16" s="260">
        <v>0</v>
      </c>
      <c r="E16" s="230">
        <v>0</v>
      </c>
      <c r="F16" s="238"/>
      <c r="G16" s="259">
        <v>0.04</v>
      </c>
      <c r="H16" s="259">
        <v>0.11</v>
      </c>
      <c r="I16" s="230">
        <v>0</v>
      </c>
      <c r="J16" s="259">
        <v>0.22</v>
      </c>
      <c r="K16" s="238"/>
      <c r="L16" s="259">
        <v>0.15</v>
      </c>
      <c r="M16" s="259">
        <v>0.21</v>
      </c>
      <c r="N16" s="259">
        <v>-0.04</v>
      </c>
      <c r="O16" s="230">
        <v>0</v>
      </c>
      <c r="P16" s="238"/>
      <c r="Q16" s="259">
        <v>0</v>
      </c>
      <c r="R16" s="238"/>
      <c r="S16" s="259">
        <v>0.22</v>
      </c>
      <c r="T16" s="238"/>
      <c r="U16" s="259">
        <v>0.37</v>
      </c>
      <c r="V16" s="238"/>
      <c r="W16" s="259">
        <v>0.32</v>
      </c>
      <c r="X16" s="238"/>
    </row>
    <row r="17" spans="1:24" ht="13.35" customHeight="1" x14ac:dyDescent="0.2">
      <c r="A17" s="261" t="s">
        <v>111</v>
      </c>
      <c r="B17" s="262">
        <v>0</v>
      </c>
      <c r="C17" s="262">
        <v>0</v>
      </c>
      <c r="D17" s="263">
        <v>0</v>
      </c>
      <c r="E17" s="262">
        <v>0.18</v>
      </c>
      <c r="F17" s="238"/>
      <c r="G17" s="262">
        <v>0.13</v>
      </c>
      <c r="H17" s="262">
        <v>0.16</v>
      </c>
      <c r="I17" s="263">
        <v>0</v>
      </c>
      <c r="J17" s="262">
        <v>1.1299999999999999</v>
      </c>
      <c r="K17" s="238"/>
      <c r="L17" s="262">
        <v>0.09</v>
      </c>
      <c r="M17" s="262">
        <v>0.1</v>
      </c>
      <c r="N17" s="262">
        <v>0.03</v>
      </c>
      <c r="O17" s="262">
        <v>-7.0000000000000007E-2</v>
      </c>
      <c r="P17" s="238"/>
      <c r="Q17" s="262">
        <v>0.18</v>
      </c>
      <c r="R17" s="238"/>
      <c r="S17" s="262">
        <v>1.1299999999999999</v>
      </c>
      <c r="T17" s="238"/>
      <c r="U17" s="262">
        <v>1.42</v>
      </c>
      <c r="V17" s="238"/>
      <c r="W17" s="262">
        <v>0.15</v>
      </c>
      <c r="X17" s="238"/>
    </row>
    <row r="18" spans="1:24" ht="4.1500000000000004" customHeight="1" x14ac:dyDescent="0.2">
      <c r="A18" s="238"/>
      <c r="B18" s="238"/>
      <c r="C18" s="238"/>
      <c r="D18" s="238"/>
      <c r="E18" s="238"/>
      <c r="F18" s="238"/>
      <c r="G18" s="238"/>
      <c r="H18" s="238"/>
      <c r="I18" s="238"/>
      <c r="J18" s="238"/>
      <c r="K18" s="238"/>
      <c r="L18" s="238"/>
      <c r="M18" s="238"/>
      <c r="N18" s="238"/>
      <c r="O18" s="238"/>
      <c r="P18" s="238"/>
      <c r="Q18" s="238"/>
      <c r="R18" s="238"/>
      <c r="S18" s="238"/>
      <c r="T18" s="238"/>
      <c r="U18" s="238"/>
      <c r="V18" s="238"/>
      <c r="W18" s="238"/>
      <c r="X18" s="238"/>
    </row>
    <row r="19" spans="1:24" ht="12.6" customHeight="1" x14ac:dyDescent="0.2">
      <c r="A19" s="261" t="s">
        <v>233</v>
      </c>
      <c r="B19" s="238"/>
      <c r="C19" s="238"/>
      <c r="D19" s="238"/>
      <c r="E19" s="238"/>
      <c r="F19" s="238"/>
      <c r="G19" s="238"/>
      <c r="H19" s="238"/>
      <c r="I19" s="238"/>
      <c r="J19" s="238"/>
      <c r="K19" s="238"/>
      <c r="L19" s="238"/>
      <c r="M19" s="238"/>
      <c r="N19" s="238"/>
      <c r="O19" s="238"/>
      <c r="P19" s="238"/>
      <c r="Q19" s="238"/>
      <c r="R19" s="238"/>
      <c r="S19" s="238"/>
      <c r="T19" s="238"/>
      <c r="U19" s="238"/>
      <c r="V19" s="238"/>
      <c r="W19" s="238"/>
      <c r="X19" s="238"/>
    </row>
    <row r="20" spans="1:24" ht="12.6" customHeight="1" x14ac:dyDescent="0.2">
      <c r="A20" s="258" t="s">
        <v>234</v>
      </c>
      <c r="B20" s="246">
        <v>0</v>
      </c>
      <c r="C20" s="246">
        <v>0</v>
      </c>
      <c r="D20" s="246">
        <v>0</v>
      </c>
      <c r="E20" s="246">
        <v>1.79</v>
      </c>
      <c r="F20" s="238"/>
      <c r="G20" s="246">
        <v>1.73</v>
      </c>
      <c r="H20" s="246">
        <v>2.19</v>
      </c>
      <c r="I20" s="246">
        <v>1.71</v>
      </c>
      <c r="J20" s="246">
        <v>1.49</v>
      </c>
      <c r="K20" s="238"/>
      <c r="L20" s="246">
        <v>1.68</v>
      </c>
      <c r="M20" s="246">
        <v>1.82</v>
      </c>
      <c r="N20" s="246">
        <v>1.72</v>
      </c>
      <c r="O20" s="246">
        <v>1.33</v>
      </c>
      <c r="P20" s="238"/>
      <c r="Q20" s="246">
        <v>1.79</v>
      </c>
      <c r="R20" s="238"/>
      <c r="S20" s="246">
        <v>1.49</v>
      </c>
      <c r="T20" s="238"/>
      <c r="U20" s="246">
        <v>7.12</v>
      </c>
      <c r="V20" s="238"/>
      <c r="W20" s="246">
        <v>6.55</v>
      </c>
      <c r="X20" s="238"/>
    </row>
    <row r="21" spans="1:24" ht="15" customHeight="1" x14ac:dyDescent="0.2">
      <c r="A21" s="264" t="s">
        <v>235</v>
      </c>
      <c r="B21" s="265">
        <v>0</v>
      </c>
      <c r="C21" s="265">
        <v>0</v>
      </c>
      <c r="D21" s="265">
        <v>0</v>
      </c>
      <c r="E21" s="253">
        <v>0.13600000000000001</v>
      </c>
      <c r="F21" s="254"/>
      <c r="G21" s="253" t="s">
        <v>236</v>
      </c>
      <c r="H21" s="253">
        <v>0.13500000000000001</v>
      </c>
      <c r="I21" s="253">
        <v>0.13100000000000001</v>
      </c>
      <c r="J21" s="253">
        <v>0.13300000000000001</v>
      </c>
      <c r="K21" s="254"/>
      <c r="L21" s="253">
        <v>0.13100000000000001</v>
      </c>
      <c r="M21" s="252" t="s">
        <v>143</v>
      </c>
      <c r="N21" s="252" t="s">
        <v>143</v>
      </c>
      <c r="O21" s="252" t="s">
        <v>143</v>
      </c>
      <c r="P21" s="254"/>
      <c r="Q21" s="266">
        <v>0</v>
      </c>
      <c r="R21" s="254"/>
      <c r="S21" s="266">
        <v>0</v>
      </c>
      <c r="T21" s="254"/>
      <c r="U21" s="266">
        <v>0</v>
      </c>
      <c r="V21" s="254"/>
      <c r="W21" s="266">
        <v>0</v>
      </c>
      <c r="X21" s="238"/>
    </row>
    <row r="22" spans="1:24" ht="5.85" hidden="1" customHeight="1" x14ac:dyDescent="0.2">
      <c r="A22" s="267"/>
      <c r="B22" s="268"/>
      <c r="C22" s="268"/>
      <c r="D22" s="268"/>
      <c r="E22" s="268"/>
      <c r="F22" s="269"/>
      <c r="G22" s="268"/>
      <c r="H22" s="268"/>
      <c r="I22" s="268"/>
      <c r="J22" s="268"/>
      <c r="K22" s="269"/>
      <c r="L22" s="268"/>
      <c r="M22" s="268"/>
      <c r="N22" s="268"/>
      <c r="O22" s="268"/>
      <c r="P22" s="269"/>
      <c r="Q22" s="268"/>
      <c r="R22" s="269"/>
      <c r="S22" s="268"/>
      <c r="T22" s="269"/>
      <c r="U22" s="268"/>
      <c r="V22" s="269"/>
      <c r="W22" s="268"/>
      <c r="X22" s="238"/>
    </row>
    <row r="23" spans="1:24" ht="10.7" customHeight="1" x14ac:dyDescent="0.2">
      <c r="A23" s="291" t="s">
        <v>157</v>
      </c>
      <c r="B23" s="292"/>
      <c r="C23" s="292"/>
      <c r="D23" s="292"/>
      <c r="E23" s="292"/>
      <c r="F23" s="292"/>
      <c r="G23" s="292"/>
      <c r="H23" s="292"/>
      <c r="I23" s="292"/>
      <c r="J23" s="292"/>
      <c r="K23" s="292"/>
      <c r="L23" s="292"/>
      <c r="M23" s="292"/>
      <c r="N23" s="292"/>
      <c r="O23" s="292"/>
      <c r="P23" s="292"/>
      <c r="Q23" s="292"/>
      <c r="R23" s="292"/>
      <c r="S23" s="292"/>
      <c r="T23" s="292"/>
      <c r="U23" s="292"/>
      <c r="V23" s="292"/>
      <c r="W23" s="292"/>
      <c r="X23" s="238"/>
    </row>
    <row r="24" spans="1:24" ht="10.7" customHeight="1" x14ac:dyDescent="0.2">
      <c r="A24" s="293" t="s">
        <v>237</v>
      </c>
      <c r="B24" s="292"/>
      <c r="C24" s="292"/>
      <c r="D24" s="292"/>
      <c r="E24" s="292"/>
      <c r="F24" s="292"/>
      <c r="G24" s="292"/>
      <c r="H24" s="292"/>
      <c r="I24" s="292"/>
      <c r="J24" s="292"/>
      <c r="K24" s="292"/>
      <c r="L24" s="292"/>
      <c r="M24" s="292"/>
      <c r="N24" s="292"/>
      <c r="O24" s="292"/>
      <c r="P24" s="292"/>
      <c r="Q24" s="292"/>
      <c r="R24" s="292"/>
      <c r="S24" s="292"/>
      <c r="T24" s="292"/>
      <c r="U24" s="292"/>
      <c r="V24" s="292"/>
      <c r="W24" s="292"/>
      <c r="X24" s="238"/>
    </row>
    <row r="25" spans="1:24" ht="10.7" customHeight="1" x14ac:dyDescent="0.2">
      <c r="A25" s="293" t="s">
        <v>179</v>
      </c>
      <c r="B25" s="292"/>
      <c r="C25" s="292"/>
      <c r="D25" s="292"/>
      <c r="E25" s="292"/>
      <c r="F25" s="292"/>
      <c r="G25" s="292"/>
      <c r="H25" s="292"/>
      <c r="I25" s="292"/>
      <c r="J25" s="292"/>
      <c r="K25" s="292"/>
      <c r="L25" s="292"/>
      <c r="M25" s="292"/>
      <c r="N25" s="292"/>
      <c r="O25" s="292"/>
      <c r="P25" s="292"/>
      <c r="Q25" s="292"/>
      <c r="R25" s="292"/>
      <c r="S25" s="292"/>
      <c r="T25" s="292"/>
      <c r="U25" s="292"/>
      <c r="V25" s="292"/>
      <c r="W25" s="292"/>
      <c r="X25" s="238"/>
    </row>
    <row r="26" spans="1:24" ht="20.100000000000001" customHeight="1" x14ac:dyDescent="0.2">
      <c r="A26" s="293" t="s">
        <v>224</v>
      </c>
      <c r="B26" s="292"/>
      <c r="C26" s="292"/>
      <c r="D26" s="292"/>
      <c r="E26" s="292"/>
      <c r="F26" s="292"/>
      <c r="G26" s="292"/>
      <c r="H26" s="292"/>
      <c r="I26" s="292"/>
      <c r="J26" s="292"/>
      <c r="K26" s="292"/>
      <c r="L26" s="292"/>
      <c r="M26" s="292"/>
      <c r="N26" s="292"/>
      <c r="O26" s="292"/>
      <c r="P26" s="292"/>
      <c r="Q26" s="292"/>
      <c r="R26" s="292"/>
      <c r="S26" s="292"/>
      <c r="T26" s="292"/>
      <c r="U26" s="292"/>
      <c r="V26" s="292"/>
      <c r="W26" s="292"/>
      <c r="X26" s="238"/>
    </row>
    <row r="27" spans="1:24" ht="12.6" customHeight="1" x14ac:dyDescent="0.2">
      <c r="A27" s="292"/>
      <c r="B27" s="292"/>
      <c r="C27" s="292"/>
      <c r="D27" s="292"/>
      <c r="E27" s="292"/>
      <c r="F27" s="292"/>
      <c r="G27" s="292"/>
      <c r="H27" s="292"/>
      <c r="I27" s="292"/>
      <c r="J27" s="292"/>
      <c r="K27" s="292"/>
      <c r="L27" s="292"/>
      <c r="M27" s="292"/>
      <c r="N27" s="292"/>
      <c r="O27" s="292"/>
      <c r="P27" s="292"/>
      <c r="Q27" s="292"/>
      <c r="R27" s="292"/>
      <c r="S27" s="292"/>
      <c r="T27" s="292"/>
      <c r="U27" s="292"/>
      <c r="V27" s="292"/>
      <c r="W27" s="292"/>
      <c r="X27" s="238"/>
    </row>
    <row r="28" spans="1:24" ht="12.6" customHeight="1" x14ac:dyDescent="0.2">
      <c r="A28" s="271"/>
      <c r="B28" s="271"/>
      <c r="C28" s="271"/>
      <c r="D28" s="271"/>
      <c r="E28" s="271"/>
      <c r="F28" s="271"/>
      <c r="G28" s="271"/>
      <c r="H28" s="271"/>
      <c r="I28" s="271"/>
      <c r="J28" s="271"/>
      <c r="K28" s="271"/>
      <c r="L28" s="271"/>
      <c r="M28" s="271"/>
      <c r="N28" s="271"/>
      <c r="O28" s="271"/>
      <c r="P28" s="271"/>
      <c r="Q28" s="271"/>
      <c r="R28" s="271"/>
      <c r="S28" s="271"/>
      <c r="T28" s="271"/>
      <c r="U28" s="271"/>
      <c r="V28" s="271"/>
      <c r="W28" s="271"/>
    </row>
  </sheetData>
  <mergeCells count="11">
    <mergeCell ref="A2:A3"/>
    <mergeCell ref="A1:D1"/>
    <mergeCell ref="B2:E2"/>
    <mergeCell ref="G2:J2"/>
    <mergeCell ref="L2:O2"/>
    <mergeCell ref="A23:W23"/>
    <mergeCell ref="A24:W24"/>
    <mergeCell ref="A28:W28"/>
    <mergeCell ref="A27:W27"/>
    <mergeCell ref="A26:W26"/>
    <mergeCell ref="A25:W25"/>
  </mergeCells>
  <pageMargins left="0.75" right="0.75" top="1" bottom="1" header="0.5" footer="0.5"/>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18</vt:i4>
      </vt:variant>
      <vt:variant>
        <vt:lpstr>Plages nommées</vt:lpstr>
      </vt:variant>
      <vt:variant>
        <vt:i4>3</vt:i4>
      </vt:variant>
    </vt:vector>
  </HeadingPairs>
  <TitlesOfParts>
    <vt:vector size="21" baseType="lpstr">
      <vt:lpstr>Cover page</vt:lpstr>
      <vt:lpstr>General Information</vt:lpstr>
      <vt:lpstr>Table of Contents</vt:lpstr>
      <vt:lpstr>Highlights</vt:lpstr>
      <vt:lpstr>Highlights (2)</vt:lpstr>
      <vt:lpstr>Profitability</vt:lpstr>
      <vt:lpstr>SOE</vt:lpstr>
      <vt:lpstr>Experience &amp; specific items</vt:lpstr>
      <vt:lpstr>Reported EPS and core EPS recon</vt:lpstr>
      <vt:lpstr>Business Growth</vt:lpstr>
      <vt:lpstr>Invested Assets</vt:lpstr>
      <vt:lpstr>Capitalisation</vt:lpstr>
      <vt:lpstr>Sensitivity</vt:lpstr>
      <vt:lpstr>Share information</vt:lpstr>
      <vt:lpstr>Income Statements</vt:lpstr>
      <vt:lpstr>Comprehensive Income</vt:lpstr>
      <vt:lpstr>Balance Sheet</vt:lpstr>
      <vt:lpstr>Glossary</vt:lpstr>
      <vt:lpstr>'Business Growth'!Zone_d_impression</vt:lpstr>
      <vt:lpstr>'Cover page'!Zone_d_impression</vt:lpstr>
      <vt:lpstr>SOE!Zone_d_impression</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Some, Boris</cp:lastModifiedBy>
  <cp:revision>2</cp:revision>
  <cp:lastPrinted>2021-05-05T19:09:52Z</cp:lastPrinted>
  <dcterms:created xsi:type="dcterms:W3CDTF">2021-04-30T14:41:08Z</dcterms:created>
  <dcterms:modified xsi:type="dcterms:W3CDTF">2021-05-05T19:47:26Z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